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PI" sheetId="1" r:id="rId1"/>
    <sheet name="Autopoprawka " sheetId="2" r:id="rId2"/>
    <sheet name="Arkusz1" sheetId="3" r:id="rId3"/>
  </sheets>
  <definedNames>
    <definedName name="__xlnm.Print_Titles_1">'WPI'!$10:$10</definedName>
    <definedName name="_xlnm.Print_Titles" localSheetId="0">'WPI'!$10:$10</definedName>
  </definedNames>
  <calcPr fullCalcOnLoad="1"/>
</workbook>
</file>

<file path=xl/sharedStrings.xml><?xml version="1.0" encoding="utf-8"?>
<sst xmlns="http://schemas.openxmlformats.org/spreadsheetml/2006/main" count="174" uniqueCount="102">
  <si>
    <t>Wieloletni program inwestycyjny na lata 2009 -2013</t>
  </si>
  <si>
    <t>"Budowa i przebudowa gminnej infrastruktury technicznej"</t>
  </si>
  <si>
    <t>Cel programu - poprawa dostępności komunikacyjnej obszarów gminnych, ochrona środowiska, zwiększenie aktywności turystycznej i sportowej</t>
  </si>
  <si>
    <t>Jednostka organizacyjna realizująca program - Urząd Miejski w Trzebnica, pl. M. J. Piłsudskiego 1</t>
  </si>
  <si>
    <t>L.p</t>
  </si>
  <si>
    <t>Nazwa inwestycji</t>
  </si>
  <si>
    <t>Dział rozdział</t>
  </si>
  <si>
    <t xml:space="preserve">Okres </t>
  </si>
  <si>
    <t xml:space="preserve">Wartość </t>
  </si>
  <si>
    <t xml:space="preserve">Środki </t>
  </si>
  <si>
    <t>realizacji</t>
  </si>
  <si>
    <t>kosztorysowa</t>
  </si>
  <si>
    <t>własne</t>
  </si>
  <si>
    <t>zewnętrzne</t>
  </si>
  <si>
    <t>600-60004</t>
  </si>
  <si>
    <t>Budowa chodnika w Cerkwicy w ciągu drogi wojewódzkiej nr 340</t>
  </si>
  <si>
    <t>600-60013</t>
  </si>
  <si>
    <t>2009 - 2010</t>
  </si>
  <si>
    <t>Poprawa dostępności komunikacyjnej lokalnego centrum aktywności gospodarczej w Trzebnicy poprzez budowę łącznika drogowego miedzy ulicami Milicką i Prusicką</t>
  </si>
  <si>
    <t>600-60016</t>
  </si>
  <si>
    <t>2008-2009</t>
  </si>
  <si>
    <t>Budowa dróg gminnych w Biedaszkowie Małym</t>
  </si>
  <si>
    <t>2009-2011</t>
  </si>
  <si>
    <t>Budowa drogi w Koniowie</t>
  </si>
  <si>
    <t>2009-2012</t>
  </si>
  <si>
    <t>Budowa drogi w ul. Grota Roweckiego w Trzebnicy</t>
  </si>
  <si>
    <t>2011-2012</t>
  </si>
  <si>
    <t xml:space="preserve">Projekt drogi w Głuchowie Górnym </t>
  </si>
  <si>
    <t>Przebudowa ulic Czereśniowej, Grunwaldzkiej, Wł. Łokietka, Wł. Jagiełły w Trzebnicy</t>
  </si>
  <si>
    <t>Koncepcja układu komunikacyjnego w Trzebnicy powiązana z węzłem „Trzebnica” w ciągu drogi ekspresowej S-5</t>
  </si>
  <si>
    <t>2010-2011</t>
  </si>
  <si>
    <t>Zagospodarowanie Kociej Góry w Trzebnicy</t>
  </si>
  <si>
    <t>630-63003</t>
  </si>
  <si>
    <t>Utworzenie pieszych i rowerowych szlaków turystycznych wraz z niezbędną infrastrukturą w Lesie Bukowym w Trzebnicy.</t>
  </si>
  <si>
    <t>Budowa hali sportowej przy Szkole Podstawowej nr 3 w Trzebnicy</t>
  </si>
  <si>
    <t>801-80101</t>
  </si>
  <si>
    <t>Rozbudowa Szkoły Podstawowej w Kuźniczysku o segment dydaktyczny i salę sportową</t>
  </si>
  <si>
    <t>2011-2013</t>
  </si>
  <si>
    <t>Remont Szkoły Podstawowej nr 2 wraz z termomodernizacją przy ul. 1-go Maja w Trzebnicy</t>
  </si>
  <si>
    <t>2010-2013</t>
  </si>
  <si>
    <t>Budowa hali sportowej przy Szkole Podstawowej nr 2 w Trzebnicy</t>
  </si>
  <si>
    <t>2011-2014</t>
  </si>
  <si>
    <t>Budowa wielofunkcyjnego boiska sportowego ogólnie dostępnego przy Zespole Szkół w Ujeźdźcu Wielkim</t>
  </si>
  <si>
    <t>Rozbudowa Przedszkola nr 2 w Trzebnicy</t>
  </si>
  <si>
    <t>801-80104</t>
  </si>
  <si>
    <t>2009-2010</t>
  </si>
  <si>
    <t>Modernizacja i rozbudowa Zakładu Lecznictwa  Ambulatoryjnego</t>
  </si>
  <si>
    <t>851-85121</t>
  </si>
  <si>
    <t>2011-2015</t>
  </si>
  <si>
    <t>Budowa kanalizacji wraz z oczyszczalnią ścieków w Skarszynie</t>
  </si>
  <si>
    <t>900-90001</t>
  </si>
  <si>
    <t>2008-2011</t>
  </si>
  <si>
    <t>Sieć kanalizacji sanitarnej z oczyszczalnią ścieków w Ujeźdźcu Wlk.</t>
  </si>
  <si>
    <t>2012-2013</t>
  </si>
  <si>
    <t>Projekt modernizacji sieci wodociągowej na terenie gminy</t>
  </si>
  <si>
    <t>Projekt modernizacji sieci kanalizacyjnej na terenie miasta</t>
  </si>
  <si>
    <t>Budowa wodociągu Małuszyn - Księginice</t>
  </si>
  <si>
    <t>Budowa kanalizacji w Nowym Dworze</t>
  </si>
  <si>
    <t>2012-2015</t>
  </si>
  <si>
    <t>Budowa kanalizacji na osiedlu Grunwald II w Trzebnicy</t>
  </si>
  <si>
    <t>Budowa kanalizacji w Sulisławicach</t>
  </si>
  <si>
    <t>Budowa kanalizacji w Boleścinie i Piersnie – projekt</t>
  </si>
  <si>
    <t>Budowa kanalizacji w Ujeźdźcu Małym – projekt</t>
  </si>
  <si>
    <t>Budowa kanalizacji w Biedaszkowie Małym – projekt</t>
  </si>
  <si>
    <t xml:space="preserve"> Budowa kanalizacji w Kobylicach</t>
  </si>
  <si>
    <t>Rewitalizacja Parku Solidarności polegajaca na przywróceniu funkcji uzdrowiskowo - parkowej z zielenią urządzoną i elementami małej architektury</t>
  </si>
  <si>
    <t>900-90004</t>
  </si>
  <si>
    <t>Urządzenie terenów zielonych dla miasta – park</t>
  </si>
  <si>
    <t>Dofinansowanie budowy regionalnego schroniska dla zwierząt w Szklarach Górnych</t>
  </si>
  <si>
    <t>900-90013</t>
  </si>
  <si>
    <t>Modernizacja oświetlenia drogowego na terenie gminy</t>
  </si>
  <si>
    <t>900-90015</t>
  </si>
  <si>
    <t>921-92120</t>
  </si>
  <si>
    <t>Opracowanie projektu na boiska sportowe, korty, halę sportową z zapleczem socjalnym</t>
  </si>
  <si>
    <t>926-92601</t>
  </si>
  <si>
    <t>Przebudowa  i modernizacja kompleksu sportowego dla potrzeb centrum pobytowego EURO 2012</t>
  </si>
  <si>
    <t>Rozwój infrastruktury turystyki aktywnej w powiecie trzebnickim poprzez budowę kompleksu basenowego przy ul. Leśnej w Trzebnicy</t>
  </si>
  <si>
    <t>Budowa wielofunkcyjnego boiska sportowego ogólnie dostępnego dla dzieci i młodzieży przy SP w Boleścinie</t>
  </si>
  <si>
    <t>926-92605</t>
  </si>
  <si>
    <t>Razem</t>
  </si>
  <si>
    <t>1.</t>
  </si>
  <si>
    <t>Zmianie ulega zapis:</t>
  </si>
  <si>
    <t xml:space="preserve"> </t>
  </si>
  <si>
    <t>Rady Miejskiej w Trzebnicy</t>
  </si>
  <si>
    <t>Rewitalizacja rynku w Trzebnicy wraz z instalacją systemu monitoringu</t>
  </si>
  <si>
    <t>2008-2010</t>
  </si>
  <si>
    <t>Modernizacja stadionu sportowego w Głuchowie Górnym</t>
  </si>
  <si>
    <t>Budowa ścieżek przyrodniczych wraz z infrastrukturą towarzyszącą w Parku Miejskim przy Sądzie Rejonowym w Trzebnicy wraz z utworzeniem Centrum Edukacyjno Ekologicznego w Trzebnicy</t>
  </si>
  <si>
    <t xml:space="preserve">Załącznik </t>
  </si>
  <si>
    <t>Budowa parkingów, punktów informacji turystycznej,sanitariatu, małej architektury realizacja zadań sieciowych oraz przygotpwania projektu i opracowanie pętli Szlaku Cysterskiego powstających w ramach projektu: Południowo -zachodni Szlak Cystersów</t>
  </si>
  <si>
    <t>Budowa wielofunkcyjnego boiska sportowego w Kuźniczysku ( Gmina Trzebnica)</t>
  </si>
  <si>
    <t>921-92109</t>
  </si>
  <si>
    <t>Zmianie ulega nazwa zadania z " Budowa parkingów, punktów informacji turystycznej oraz małej architektury powstających w ramach projektu: Południowo- zachodni szlak Cystersów" na " Budowa parkingów, punktów informacji turystycznej, sanitariatu, małej architektury realizacja zadań sieciowych oraz przygotowania projektu i opracowanie pętli Szlaku Cysterskiego powstających w ramach projektu: Południowo - zachodni Szlak Cystersów"</t>
  </si>
  <si>
    <t>Rewitalizacja ulic Leśnej i Korczaka oraz zagaspodarowanie terenów przy stawach w Trzebnicy</t>
  </si>
  <si>
    <t>Zmianie ulega nazwa zadania z " Rewitalizacja ulic Leśnej i Korczaka w Trzebnicy polegająca na przebudowie ulicy Leśnej na jezdnię, pieszojezdnię i ciągi spacerowe oraz zagospodarowaniu terenów przy stawach na tereny rekreacyjno - wypoczynkowe, uzdrowiskowe wraz z instalacją systemu monitoringu" na "Rewitalizacja ulic Leśnej i Korczaka oraz zagaspodarowanie terenów przy stawach w Trzebnicy"</t>
  </si>
  <si>
    <t xml:space="preserve">Budowa 16 placów zabaw w Gminie Trzebnica </t>
  </si>
  <si>
    <t xml:space="preserve"> Zmianie ulega nazwa zadania z " Budowa placów zabaw dla dzieci w 8 miejscowościach w Gminie Trzebnica" na " Budowa 16 placów zabaw w Gminie Trzebnica"</t>
  </si>
  <si>
    <t>Modernizacja budynku i terenu Dworca Kolejowego w Trzebnicy w celu dostosowania do potrzeb osób niepełnosprawnych - budowa parkingu z miejscami dla osób niepełnosprawnych</t>
  </si>
  <si>
    <t xml:space="preserve">4. </t>
  </si>
  <si>
    <t>Remont świetlic wiejskich w Gminie Trzebnica w miejscowościach Brzezie i Brzyków</t>
  </si>
  <si>
    <t>z dnia14 maja 2010 r.</t>
  </si>
  <si>
    <t>do Uchwały Nr XXXVII/386/10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</si>
</sst>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  <numFmt numFmtId="165" formatCode="yy/mm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>
      <alignment/>
      <protection/>
    </xf>
    <xf numFmtId="0" fontId="19" fillId="5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44">
      <alignment/>
      <protection/>
    </xf>
    <xf numFmtId="0" fontId="3" fillId="0" borderId="0" xfId="44" applyFont="1" applyBorder="1" applyAlignment="1">
      <alignment horizontal="center" vertical="center" wrapText="1"/>
      <protection/>
    </xf>
    <xf numFmtId="0" fontId="0" fillId="0" borderId="0" xfId="44" applyBorder="1">
      <alignment/>
      <protection/>
    </xf>
    <xf numFmtId="0" fontId="5" fillId="17" borderId="10" xfId="44" applyFont="1" applyFill="1" applyBorder="1" applyAlignment="1">
      <alignment horizontal="center" vertical="center"/>
      <protection/>
    </xf>
    <xf numFmtId="0" fontId="5" fillId="17" borderId="11" xfId="44" applyFont="1" applyFill="1" applyBorder="1" applyAlignment="1">
      <alignment horizontal="center" vertical="center"/>
      <protection/>
    </xf>
    <xf numFmtId="0" fontId="5" fillId="17" borderId="12" xfId="44" applyFont="1" applyFill="1" applyBorder="1" applyAlignment="1">
      <alignment horizontal="center" vertical="center"/>
      <protection/>
    </xf>
    <xf numFmtId="1" fontId="5" fillId="17" borderId="13" xfId="52" applyNumberFormat="1" applyFont="1" applyFill="1" applyBorder="1" applyAlignment="1">
      <alignment horizontal="center" vertical="center" wrapText="1"/>
      <protection/>
    </xf>
    <xf numFmtId="0" fontId="5" fillId="17" borderId="14" xfId="44" applyFont="1" applyFill="1" applyBorder="1" applyAlignment="1">
      <alignment horizontal="center" vertical="center"/>
      <protection/>
    </xf>
    <xf numFmtId="0" fontId="5" fillId="17" borderId="15" xfId="52" applyFont="1" applyFill="1" applyBorder="1" applyAlignment="1">
      <alignment horizontal="center" vertical="center" wrapText="1"/>
      <protection/>
    </xf>
    <xf numFmtId="0" fontId="5" fillId="17" borderId="14" xfId="52" applyFont="1" applyFill="1" applyBorder="1" applyAlignment="1">
      <alignment horizontal="center" vertical="center" wrapText="1"/>
      <protection/>
    </xf>
    <xf numFmtId="4" fontId="5" fillId="17" borderId="16" xfId="52" applyNumberFormat="1" applyFont="1" applyFill="1" applyBorder="1" applyAlignment="1">
      <alignment horizontal="center" vertical="center" wrapText="1"/>
      <protection/>
    </xf>
    <xf numFmtId="0" fontId="6" fillId="0" borderId="17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19" xfId="44" applyFont="1" applyBorder="1" applyAlignment="1">
      <alignment horizontal="center" vertical="center"/>
      <protection/>
    </xf>
    <xf numFmtId="0" fontId="6" fillId="0" borderId="20" xfId="44" applyFont="1" applyBorder="1" applyAlignment="1">
      <alignment horizontal="center" vertical="center"/>
      <protection/>
    </xf>
    <xf numFmtId="4" fontId="7" fillId="0" borderId="18" xfId="52" applyNumberFormat="1" applyFont="1" applyBorder="1" applyAlignment="1">
      <alignment vertical="top" wrapText="1"/>
      <protection/>
    </xf>
    <xf numFmtId="3" fontId="7" fillId="0" borderId="19" xfId="44" applyNumberFormat="1" applyFont="1" applyBorder="1" applyAlignment="1">
      <alignment horizontal="center" vertical="center"/>
      <protection/>
    </xf>
    <xf numFmtId="3" fontId="7" fillId="0" borderId="19" xfId="52" applyNumberFormat="1" applyFont="1" applyFill="1" applyBorder="1" applyAlignment="1">
      <alignment horizontal="center" vertical="center" wrapText="1"/>
      <protection/>
    </xf>
    <xf numFmtId="3" fontId="7" fillId="0" borderId="19" xfId="52" applyNumberFormat="1" applyFont="1" applyBorder="1" applyAlignment="1">
      <alignment horizontal="center" vertical="center" wrapText="1"/>
      <protection/>
    </xf>
    <xf numFmtId="4" fontId="7" fillId="0" borderId="19" xfId="52" applyNumberFormat="1" applyFont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vertical="top" wrapText="1"/>
      <protection/>
    </xf>
    <xf numFmtId="4" fontId="7" fillId="0" borderId="19" xfId="52" applyNumberFormat="1" applyFont="1" applyFill="1" applyBorder="1" applyAlignment="1">
      <alignment horizontal="center" vertical="center" wrapText="1"/>
      <protection/>
    </xf>
    <xf numFmtId="4" fontId="7" fillId="18" borderId="19" xfId="52" applyNumberFormat="1" applyFont="1" applyFill="1" applyBorder="1" applyAlignment="1">
      <alignment horizontal="center" vertical="center" wrapText="1"/>
      <protection/>
    </xf>
    <xf numFmtId="3" fontId="7" fillId="18" borderId="19" xfId="52" applyNumberFormat="1" applyFont="1" applyFill="1" applyBorder="1" applyAlignment="1">
      <alignment horizontal="center" vertical="center" wrapText="1"/>
      <protection/>
    </xf>
    <xf numFmtId="4" fontId="7" fillId="18" borderId="18" xfId="52" applyNumberFormat="1" applyFont="1" applyFill="1" applyBorder="1" applyAlignment="1">
      <alignment vertical="top" wrapText="1"/>
      <protection/>
    </xf>
    <xf numFmtId="3" fontId="7" fillId="0" borderId="19" xfId="52" applyNumberFormat="1" applyFont="1" applyBorder="1" applyAlignment="1">
      <alignment horizontal="center" vertical="center"/>
      <protection/>
    </xf>
    <xf numFmtId="4" fontId="7" fillId="0" borderId="21" xfId="52" applyNumberFormat="1" applyFont="1" applyBorder="1" applyAlignment="1">
      <alignment vertical="top" wrapText="1"/>
      <protection/>
    </xf>
    <xf numFmtId="4" fontId="7" fillId="0" borderId="13" xfId="52" applyNumberFormat="1" applyFont="1" applyBorder="1" applyAlignment="1">
      <alignment horizontal="center" vertical="center" wrapText="1"/>
      <protection/>
    </xf>
    <xf numFmtId="3" fontId="7" fillId="0" borderId="13" xfId="52" applyNumberFormat="1" applyFont="1" applyBorder="1" applyAlignment="1">
      <alignment horizontal="center" vertical="center" wrapText="1"/>
      <protection/>
    </xf>
    <xf numFmtId="4" fontId="7" fillId="0" borderId="22" xfId="52" applyNumberFormat="1" applyFont="1" applyBorder="1" applyAlignment="1">
      <alignment vertical="top" wrapText="1"/>
      <protection/>
    </xf>
    <xf numFmtId="4" fontId="7" fillId="0" borderId="23" xfId="52" applyNumberFormat="1" applyFont="1" applyBorder="1" applyAlignment="1">
      <alignment horizontal="center" vertical="center" wrapText="1"/>
      <protection/>
    </xf>
    <xf numFmtId="3" fontId="7" fillId="0" borderId="23" xfId="52" applyNumberFormat="1" applyFont="1" applyBorder="1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wrapText="1"/>
      <protection/>
    </xf>
    <xf numFmtId="0" fontId="7" fillId="0" borderId="0" xfId="44" applyFont="1" applyBorder="1">
      <alignment/>
      <protection/>
    </xf>
    <xf numFmtId="3" fontId="7" fillId="0" borderId="0" xfId="44" applyNumberFormat="1" applyFont="1" applyBorder="1">
      <alignment/>
      <protection/>
    </xf>
    <xf numFmtId="0" fontId="0" fillId="0" borderId="0" xfId="44" applyAlignment="1">
      <alignment wrapText="1"/>
      <protection/>
    </xf>
    <xf numFmtId="0" fontId="8" fillId="0" borderId="0" xfId="44" applyFont="1">
      <alignment/>
      <protection/>
    </xf>
    <xf numFmtId="4" fontId="7" fillId="19" borderId="18" xfId="52" applyNumberFormat="1" applyFont="1" applyFill="1" applyBorder="1" applyAlignment="1">
      <alignment vertical="top" wrapText="1"/>
      <protection/>
    </xf>
    <xf numFmtId="4" fontId="7" fillId="19" borderId="19" xfId="52" applyNumberFormat="1" applyFont="1" applyFill="1" applyBorder="1" applyAlignment="1">
      <alignment horizontal="center" vertical="center" wrapText="1"/>
      <protection/>
    </xf>
    <xf numFmtId="3" fontId="7" fillId="19" borderId="19" xfId="52" applyNumberFormat="1" applyFont="1" applyFill="1" applyBorder="1" applyAlignment="1">
      <alignment horizontal="center" vertical="center" wrapText="1"/>
      <protection/>
    </xf>
    <xf numFmtId="0" fontId="0" fillId="0" borderId="0" xfId="44" applyAlignment="1">
      <alignment vertical="center"/>
      <protection/>
    </xf>
    <xf numFmtId="0" fontId="5" fillId="17" borderId="24" xfId="44" applyFont="1" applyFill="1" applyBorder="1" applyAlignment="1">
      <alignment horizontal="center" vertical="center"/>
      <protection/>
    </xf>
    <xf numFmtId="0" fontId="5" fillId="17" borderId="25" xfId="44" applyFont="1" applyFill="1" applyBorder="1" applyAlignment="1">
      <alignment horizontal="center" vertical="center"/>
      <protection/>
    </xf>
    <xf numFmtId="0" fontId="5" fillId="17" borderId="26" xfId="44" applyFont="1" applyFill="1" applyBorder="1" applyAlignment="1">
      <alignment horizontal="center" vertical="center"/>
      <protection/>
    </xf>
    <xf numFmtId="4" fontId="5" fillId="17" borderId="27" xfId="52" applyNumberFormat="1" applyFont="1" applyFill="1" applyBorder="1" applyAlignment="1">
      <alignment horizontal="center" vertical="center" wrapText="1"/>
      <protection/>
    </xf>
    <xf numFmtId="0" fontId="6" fillId="0" borderId="28" xfId="44" applyFont="1" applyBorder="1" applyAlignment="1">
      <alignment horizontal="center" vertical="center"/>
      <protection/>
    </xf>
    <xf numFmtId="0" fontId="6" fillId="0" borderId="29" xfId="44" applyFont="1" applyBorder="1" applyAlignment="1">
      <alignment horizontal="center" vertical="center"/>
      <protection/>
    </xf>
    <xf numFmtId="0" fontId="5" fillId="0" borderId="28" xfId="44" applyFont="1" applyBorder="1" applyAlignment="1">
      <alignment horizontal="center" vertical="center"/>
      <protection/>
    </xf>
    <xf numFmtId="3" fontId="7" fillId="0" borderId="29" xfId="52" applyNumberFormat="1" applyFont="1" applyBorder="1" applyAlignment="1">
      <alignment horizontal="center" vertical="center" wrapText="1"/>
      <protection/>
    </xf>
    <xf numFmtId="3" fontId="7" fillId="0" borderId="29" xfId="52" applyNumberFormat="1" applyFont="1" applyFill="1" applyBorder="1" applyAlignment="1">
      <alignment horizontal="center" vertical="center" wrapText="1"/>
      <protection/>
    </xf>
    <xf numFmtId="3" fontId="7" fillId="18" borderId="29" xfId="52" applyNumberFormat="1" applyFont="1" applyFill="1" applyBorder="1" applyAlignment="1">
      <alignment horizontal="center" vertical="center" wrapText="1"/>
      <protection/>
    </xf>
    <xf numFmtId="3" fontId="7" fillId="19" borderId="29" xfId="52" applyNumberFormat="1" applyFont="1" applyFill="1" applyBorder="1" applyAlignment="1">
      <alignment horizontal="center" vertical="center" wrapText="1"/>
      <protection/>
    </xf>
    <xf numFmtId="3" fontId="7" fillId="0" borderId="30" xfId="52" applyNumberFormat="1" applyFont="1" applyBorder="1" applyAlignment="1">
      <alignment horizontal="center" vertical="center" wrapText="1"/>
      <protection/>
    </xf>
    <xf numFmtId="3" fontId="7" fillId="0" borderId="31" xfId="52" applyNumberFormat="1" applyFont="1" applyBorder="1" applyAlignment="1">
      <alignment horizontal="center" vertical="center" wrapText="1"/>
      <protection/>
    </xf>
    <xf numFmtId="4" fontId="7" fillId="5" borderId="18" xfId="52" applyNumberFormat="1" applyFont="1" applyFill="1" applyBorder="1" applyAlignment="1">
      <alignment vertical="top" wrapText="1"/>
      <protection/>
    </xf>
    <xf numFmtId="4" fontId="7" fillId="5" borderId="19" xfId="52" applyNumberFormat="1" applyFont="1" applyFill="1" applyBorder="1" applyAlignment="1">
      <alignment horizontal="center" vertical="center" wrapText="1"/>
      <protection/>
    </xf>
    <xf numFmtId="3" fontId="7" fillId="5" borderId="19" xfId="52" applyNumberFormat="1" applyFont="1" applyFill="1" applyBorder="1" applyAlignment="1">
      <alignment horizontal="center" vertical="center" wrapText="1"/>
      <protection/>
    </xf>
    <xf numFmtId="3" fontId="7" fillId="5" borderId="29" xfId="52" applyNumberFormat="1" applyFont="1" applyFill="1" applyBorder="1" applyAlignment="1">
      <alignment horizontal="center" vertical="center" wrapText="1"/>
      <protection/>
    </xf>
    <xf numFmtId="0" fontId="7" fillId="5" borderId="32" xfId="44" applyFont="1" applyFill="1" applyBorder="1" applyAlignment="1">
      <alignment vertical="center" wrapText="1"/>
      <protection/>
    </xf>
    <xf numFmtId="1" fontId="7" fillId="5" borderId="19" xfId="52" applyNumberFormat="1" applyFont="1" applyFill="1" applyBorder="1" applyAlignment="1">
      <alignment horizontal="center" vertical="center" wrapText="1"/>
      <protection/>
    </xf>
    <xf numFmtId="0" fontId="7" fillId="5" borderId="18" xfId="44" applyFont="1" applyFill="1" applyBorder="1" applyAlignment="1">
      <alignment wrapText="1"/>
      <protection/>
    </xf>
    <xf numFmtId="3" fontId="7" fillId="5" borderId="19" xfId="44" applyNumberFormat="1" applyFont="1" applyFill="1" applyBorder="1" applyAlignment="1">
      <alignment horizontal="center" vertical="center"/>
      <protection/>
    </xf>
    <xf numFmtId="0" fontId="7" fillId="5" borderId="19" xfId="44" applyFont="1" applyFill="1" applyBorder="1" applyAlignment="1">
      <alignment horizontal="center" vertical="center"/>
      <protection/>
    </xf>
    <xf numFmtId="3" fontId="7" fillId="5" borderId="29" xfId="44" applyNumberFormat="1" applyFont="1" applyFill="1" applyBorder="1" applyAlignment="1">
      <alignment horizontal="center" vertical="center"/>
      <protection/>
    </xf>
    <xf numFmtId="49" fontId="0" fillId="0" borderId="0" xfId="44" applyNumberFormat="1" applyFont="1">
      <alignment/>
      <protection/>
    </xf>
    <xf numFmtId="0" fontId="5" fillId="5" borderId="28" xfId="44" applyFont="1" applyFill="1" applyBorder="1" applyAlignment="1">
      <alignment horizontal="center" vertical="center"/>
      <protection/>
    </xf>
    <xf numFmtId="4" fontId="7" fillId="5" borderId="21" xfId="52" applyNumberFormat="1" applyFont="1" applyFill="1" applyBorder="1" applyAlignment="1">
      <alignment vertical="top" wrapText="1"/>
      <protection/>
    </xf>
    <xf numFmtId="4" fontId="7" fillId="5" borderId="13" xfId="52" applyNumberFormat="1" applyFont="1" applyFill="1" applyBorder="1" applyAlignment="1">
      <alignment horizontal="center" vertical="center" wrapText="1"/>
      <protection/>
    </xf>
    <xf numFmtId="3" fontId="7" fillId="5" borderId="13" xfId="52" applyNumberFormat="1" applyFont="1" applyFill="1" applyBorder="1" applyAlignment="1">
      <alignment horizontal="center" vertical="center" wrapText="1"/>
      <protection/>
    </xf>
    <xf numFmtId="3" fontId="7" fillId="5" borderId="33" xfId="52" applyNumberFormat="1" applyFont="1" applyFill="1" applyBorder="1" applyAlignment="1">
      <alignment horizontal="center" vertical="center" wrapText="1"/>
      <protection/>
    </xf>
    <xf numFmtId="3" fontId="7" fillId="5" borderId="30" xfId="52" applyNumberFormat="1" applyFont="1" applyFill="1" applyBorder="1" applyAlignment="1">
      <alignment horizontal="center" vertical="center" wrapText="1"/>
      <protection/>
    </xf>
    <xf numFmtId="0" fontId="0" fillId="5" borderId="0" xfId="44" applyFill="1">
      <alignment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44" applyFont="1" applyAlignment="1">
      <alignment wrapText="1"/>
      <protection/>
    </xf>
    <xf numFmtId="0" fontId="5" fillId="0" borderId="28" xfId="44" applyFont="1" applyFill="1" applyBorder="1" applyAlignment="1">
      <alignment horizontal="center" vertical="center"/>
      <protection/>
    </xf>
    <xf numFmtId="0" fontId="7" fillId="0" borderId="0" xfId="44" applyFont="1" applyFill="1" applyBorder="1" applyAlignment="1">
      <alignment horizontal="justify"/>
      <protection/>
    </xf>
    <xf numFmtId="3" fontId="7" fillId="0" borderId="19" xfId="44" applyNumberFormat="1" applyFont="1" applyFill="1" applyBorder="1" applyAlignment="1">
      <alignment horizontal="center" vertical="center"/>
      <protection/>
    </xf>
    <xf numFmtId="0" fontId="7" fillId="0" borderId="34" xfId="44" applyFont="1" applyFill="1" applyBorder="1" applyAlignment="1">
      <alignment horizontal="left" vertical="center" wrapText="1"/>
      <protection/>
    </xf>
    <xf numFmtId="0" fontId="7" fillId="0" borderId="23" xfId="44" applyFont="1" applyFill="1" applyBorder="1" applyAlignment="1">
      <alignment horizontal="center" vertical="center"/>
      <protection/>
    </xf>
    <xf numFmtId="3" fontId="7" fillId="0" borderId="23" xfId="44" applyNumberFormat="1" applyFont="1" applyFill="1" applyBorder="1" applyAlignment="1">
      <alignment horizontal="center" vertical="center"/>
      <protection/>
    </xf>
    <xf numFmtId="3" fontId="7" fillId="0" borderId="31" xfId="44" applyNumberFormat="1" applyFont="1" applyFill="1" applyBorder="1" applyAlignment="1">
      <alignment horizontal="center" vertical="center"/>
      <protection/>
    </xf>
    <xf numFmtId="0" fontId="7" fillId="0" borderId="19" xfId="44" applyFont="1" applyFill="1" applyBorder="1" applyAlignment="1">
      <alignment horizontal="center" vertical="center"/>
      <protection/>
    </xf>
    <xf numFmtId="3" fontId="7" fillId="0" borderId="29" xfId="44" applyNumberFormat="1" applyFont="1" applyFill="1" applyBorder="1" applyAlignment="1">
      <alignment horizontal="center" vertical="center"/>
      <protection/>
    </xf>
    <xf numFmtId="4" fontId="7" fillId="0" borderId="21" xfId="52" applyNumberFormat="1" applyFont="1" applyFill="1" applyBorder="1" applyAlignment="1">
      <alignment vertical="top" wrapText="1"/>
      <protection/>
    </xf>
    <xf numFmtId="1" fontId="7" fillId="0" borderId="19" xfId="52" applyNumberFormat="1" applyFont="1" applyFill="1" applyBorder="1" applyAlignment="1">
      <alignment horizontal="center" vertical="center" wrapText="1"/>
      <protection/>
    </xf>
    <xf numFmtId="0" fontId="7" fillId="0" borderId="35" xfId="44" applyFont="1" applyFill="1" applyBorder="1" applyAlignment="1">
      <alignment vertical="center" wrapText="1"/>
      <protection/>
    </xf>
    <xf numFmtId="0" fontId="5" fillId="5" borderId="36" xfId="44" applyFont="1" applyFill="1" applyBorder="1" applyAlignment="1">
      <alignment horizontal="center" vertical="center"/>
      <protection/>
    </xf>
    <xf numFmtId="4" fontId="7" fillId="5" borderId="37" xfId="52" applyNumberFormat="1" applyFont="1" applyFill="1" applyBorder="1" applyAlignment="1">
      <alignment vertical="center" wrapText="1"/>
      <protection/>
    </xf>
    <xf numFmtId="4" fontId="7" fillId="5" borderId="38" xfId="52" applyNumberFormat="1" applyFont="1" applyFill="1" applyBorder="1" applyAlignment="1">
      <alignment horizontal="center" vertical="center" wrapText="1"/>
      <protection/>
    </xf>
    <xf numFmtId="3" fontId="7" fillId="5" borderId="38" xfId="52" applyNumberFormat="1" applyFont="1" applyFill="1" applyBorder="1" applyAlignment="1">
      <alignment horizontal="center" vertical="center" wrapText="1"/>
      <protection/>
    </xf>
    <xf numFmtId="3" fontId="7" fillId="5" borderId="39" xfId="52" applyNumberFormat="1" applyFont="1" applyFill="1" applyBorder="1" applyAlignment="1">
      <alignment horizontal="center" vertical="center" wrapText="1"/>
      <protection/>
    </xf>
    <xf numFmtId="4" fontId="7" fillId="0" borderId="0" xfId="52" applyNumberFormat="1" applyFont="1" applyFill="1" applyBorder="1" applyAlignment="1">
      <alignment vertical="top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3" fontId="7" fillId="0" borderId="13" xfId="52" applyNumberFormat="1" applyFont="1" applyFill="1" applyBorder="1" applyAlignment="1">
      <alignment horizontal="center" vertical="center" wrapText="1"/>
      <protection/>
    </xf>
    <xf numFmtId="3" fontId="7" fillId="0" borderId="30" xfId="52" applyNumberFormat="1" applyFont="1" applyFill="1" applyBorder="1" applyAlignment="1">
      <alignment horizontal="center" vertical="center" wrapText="1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/>
      <protection/>
    </xf>
    <xf numFmtId="1" fontId="7" fillId="0" borderId="13" xfId="52" applyNumberFormat="1" applyFont="1" applyFill="1" applyBorder="1" applyAlignment="1">
      <alignment horizontal="center" vertical="center" wrapText="1"/>
      <protection/>
    </xf>
    <xf numFmtId="1" fontId="7" fillId="5" borderId="13" xfId="52" applyNumberFormat="1" applyFont="1" applyFill="1" applyBorder="1" applyAlignment="1">
      <alignment horizontal="center" vertical="center" wrapText="1"/>
      <protection/>
    </xf>
    <xf numFmtId="1" fontId="7" fillId="5" borderId="38" xfId="52" applyNumberFormat="1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horizontal="center" vertical="center"/>
      <protection/>
    </xf>
    <xf numFmtId="0" fontId="7" fillId="0" borderId="0" xfId="44" applyFont="1" applyFill="1" applyBorder="1" applyAlignment="1">
      <alignment horizontal="left" vertical="center" wrapText="1"/>
      <protection/>
    </xf>
    <xf numFmtId="0" fontId="7" fillId="0" borderId="0" xfId="44" applyFont="1" applyFill="1" applyBorder="1" applyAlignment="1">
      <alignment horizontal="center" vertical="center"/>
      <protection/>
    </xf>
    <xf numFmtId="3" fontId="7" fillId="0" borderId="0" xfId="44" applyNumberFormat="1" applyFont="1" applyFill="1" applyBorder="1" applyAlignment="1">
      <alignment horizontal="center" vertical="center"/>
      <protection/>
    </xf>
    <xf numFmtId="49" fontId="5" fillId="5" borderId="40" xfId="44" applyNumberFormat="1" applyFont="1" applyFill="1" applyBorder="1" applyAlignment="1">
      <alignment horizontal="center" vertical="center"/>
      <protection/>
    </xf>
    <xf numFmtId="0" fontId="0" fillId="0" borderId="41" xfId="44" applyBorder="1">
      <alignment/>
      <protection/>
    </xf>
    <xf numFmtId="4" fontId="5" fillId="17" borderId="42" xfId="52" applyNumberFormat="1" applyFont="1" applyFill="1" applyBorder="1" applyAlignment="1">
      <alignment horizontal="center" vertical="center" wrapText="1"/>
      <protection/>
    </xf>
    <xf numFmtId="4" fontId="5" fillId="17" borderId="43" xfId="52" applyNumberFormat="1" applyFont="1" applyFill="1" applyBorder="1" applyAlignment="1">
      <alignment horizontal="center" vertical="center" wrapText="1"/>
      <protection/>
    </xf>
    <xf numFmtId="4" fontId="5" fillId="17" borderId="25" xfId="52" applyNumberFormat="1" applyFont="1" applyFill="1" applyBorder="1" applyAlignment="1">
      <alignment horizontal="center" vertical="center" wrapText="1"/>
      <protection/>
    </xf>
    <xf numFmtId="4" fontId="5" fillId="17" borderId="11" xfId="52" applyNumberFormat="1" applyFont="1" applyFill="1" applyBorder="1" applyAlignment="1">
      <alignment horizontal="center" vertical="center" wrapText="1"/>
      <protection/>
    </xf>
    <xf numFmtId="4" fontId="5" fillId="17" borderId="24" xfId="52" applyNumberFormat="1" applyFont="1" applyFill="1" applyBorder="1" applyAlignment="1">
      <alignment horizontal="center" vertical="center" wrapText="1"/>
      <protection/>
    </xf>
    <xf numFmtId="4" fontId="5" fillId="17" borderId="10" xfId="52" applyNumberFormat="1" applyFont="1" applyFill="1" applyBorder="1" applyAlignment="1">
      <alignment horizontal="center" vertical="center" wrapText="1"/>
      <protection/>
    </xf>
    <xf numFmtId="0" fontId="5" fillId="17" borderId="44" xfId="52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3" fontId="5" fillId="0" borderId="45" xfId="44" applyNumberFormat="1" applyFont="1" applyBorder="1" applyAlignment="1">
      <alignment horizontal="center" vertical="center"/>
      <protection/>
    </xf>
    <xf numFmtId="3" fontId="5" fillId="0" borderId="46" xfId="44" applyNumberFormat="1" applyFont="1" applyBorder="1" applyAlignment="1">
      <alignment horizontal="center" vertical="center"/>
      <protection/>
    </xf>
    <xf numFmtId="0" fontId="5" fillId="0" borderId="47" xfId="44" applyFont="1" applyBorder="1" applyAlignment="1">
      <alignment horizontal="center" vertical="center"/>
      <protection/>
    </xf>
    <xf numFmtId="0" fontId="5" fillId="0" borderId="48" xfId="44" applyFont="1" applyBorder="1" applyAlignment="1">
      <alignment horizontal="center" vertical="center"/>
      <protection/>
    </xf>
    <xf numFmtId="0" fontId="5" fillId="0" borderId="49" xfId="44" applyFont="1" applyBorder="1" applyAlignment="1">
      <alignment horizontal="center" vertical="center"/>
      <protection/>
    </xf>
    <xf numFmtId="0" fontId="5" fillId="0" borderId="50" xfId="44" applyFont="1" applyBorder="1" applyAlignment="1">
      <alignment horizontal="center" vertical="center"/>
      <protection/>
    </xf>
    <xf numFmtId="0" fontId="7" fillId="0" borderId="51" xfId="44" applyFont="1" applyBorder="1" applyAlignment="1">
      <alignment horizontal="center" vertical="center"/>
      <protection/>
    </xf>
    <xf numFmtId="0" fontId="7" fillId="0" borderId="52" xfId="44" applyFont="1" applyBorder="1" applyAlignment="1">
      <alignment horizontal="center" vertical="center"/>
      <protection/>
    </xf>
    <xf numFmtId="0" fontId="7" fillId="0" borderId="0" xfId="44" applyFont="1" applyFill="1" applyBorder="1" applyAlignment="1">
      <alignment horizontal="left" wrapText="1"/>
      <protection/>
    </xf>
    <xf numFmtId="0" fontId="7" fillId="0" borderId="0" xfId="44" applyFont="1" applyAlignment="1">
      <alignment horizontal="left" wrapText="1"/>
      <protection/>
    </xf>
    <xf numFmtId="0" fontId="7" fillId="0" borderId="0" xfId="44" applyFont="1" applyAlignment="1">
      <alignment wrapText="1"/>
      <protection/>
    </xf>
    <xf numFmtId="0" fontId="0" fillId="0" borderId="0" xfId="44" applyFont="1" applyAlignment="1">
      <alignment wrapText="1"/>
      <protection/>
    </xf>
    <xf numFmtId="4" fontId="5" fillId="17" borderId="53" xfId="52" applyNumberFormat="1" applyFont="1" applyFill="1" applyBorder="1" applyAlignment="1">
      <alignment horizontal="center" vertical="center" wrapText="1"/>
      <protection/>
    </xf>
    <xf numFmtId="0" fontId="5" fillId="17" borderId="5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52">
      <selection activeCell="K4" sqref="K4"/>
    </sheetView>
  </sheetViews>
  <sheetFormatPr defaultColWidth="8.7109375" defaultRowHeight="12.75"/>
  <cols>
    <col min="1" max="1" width="3.28125" style="1" customWidth="1"/>
    <col min="2" max="2" width="29.00390625" style="1" customWidth="1"/>
    <col min="3" max="3" width="11.00390625" style="1" customWidth="1"/>
    <col min="4" max="8" width="8.7109375" style="1" customWidth="1"/>
    <col min="9" max="9" width="12.8515625" style="1" customWidth="1"/>
    <col min="10" max="10" width="8.7109375" style="1" customWidth="1"/>
    <col min="11" max="11" width="14.00390625" style="1" customWidth="1"/>
    <col min="12" max="16384" width="8.7109375" style="1" customWidth="1"/>
  </cols>
  <sheetData>
    <row r="1" ht="12.75">
      <c r="K1" s="33" t="s">
        <v>88</v>
      </c>
    </row>
    <row r="2" ht="12.75">
      <c r="K2" s="33" t="s">
        <v>101</v>
      </c>
    </row>
    <row r="3" spans="1:11" ht="18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K3" s="33" t="s">
        <v>83</v>
      </c>
    </row>
    <row r="4" spans="1:11" ht="18" customHeight="1">
      <c r="A4" s="2"/>
      <c r="B4" s="115" t="s">
        <v>1</v>
      </c>
      <c r="C4" s="115"/>
      <c r="D4" s="115"/>
      <c r="E4" s="115"/>
      <c r="F4" s="115"/>
      <c r="G4" s="115"/>
      <c r="H4" s="115"/>
      <c r="I4" s="115"/>
      <c r="K4" s="33" t="s">
        <v>100</v>
      </c>
    </row>
    <row r="5" spans="1:11" ht="31.5" customHeight="1">
      <c r="A5" s="2"/>
      <c r="B5" s="116" t="s">
        <v>2</v>
      </c>
      <c r="C5" s="116"/>
      <c r="D5" s="116"/>
      <c r="E5" s="116"/>
      <c r="F5" s="116"/>
      <c r="G5" s="116"/>
      <c r="H5" s="116"/>
      <c r="I5" s="116"/>
      <c r="J5" s="116"/>
      <c r="K5" s="42"/>
    </row>
    <row r="6" spans="1:9" ht="17.25" customHeight="1">
      <c r="A6" s="2"/>
      <c r="B6" s="116" t="s">
        <v>3</v>
      </c>
      <c r="C6" s="116"/>
      <c r="D6" s="116"/>
      <c r="E6" s="116"/>
      <c r="F6" s="116"/>
      <c r="G6" s="116"/>
      <c r="H6" s="116"/>
      <c r="I6" s="116"/>
    </row>
    <row r="7" ht="13.5" thickBot="1">
      <c r="D7" s="3"/>
    </row>
    <row r="8" spans="1:11" ht="12.75" customHeight="1" thickBot="1">
      <c r="A8" s="108" t="s">
        <v>4</v>
      </c>
      <c r="B8" s="110" t="s">
        <v>5</v>
      </c>
      <c r="C8" s="112" t="s">
        <v>6</v>
      </c>
      <c r="D8" s="114"/>
      <c r="E8" s="114"/>
      <c r="F8" s="114"/>
      <c r="G8" s="114"/>
      <c r="H8" s="43" t="s">
        <v>7</v>
      </c>
      <c r="I8" s="44" t="s">
        <v>8</v>
      </c>
      <c r="J8" s="43" t="s">
        <v>9</v>
      </c>
      <c r="K8" s="45" t="s">
        <v>9</v>
      </c>
    </row>
    <row r="9" spans="1:11" ht="15" customHeight="1">
      <c r="A9" s="109"/>
      <c r="B9" s="111"/>
      <c r="C9" s="113"/>
      <c r="D9" s="7">
        <v>2010</v>
      </c>
      <c r="E9" s="7">
        <v>2011</v>
      </c>
      <c r="F9" s="7">
        <v>2012</v>
      </c>
      <c r="G9" s="7">
        <v>2013</v>
      </c>
      <c r="H9" s="8" t="s">
        <v>10</v>
      </c>
      <c r="I9" s="9" t="s">
        <v>11</v>
      </c>
      <c r="J9" s="10" t="s">
        <v>12</v>
      </c>
      <c r="K9" s="46" t="s">
        <v>13</v>
      </c>
    </row>
    <row r="10" spans="1:11" ht="11.25" customHeight="1">
      <c r="A10" s="47">
        <v>1</v>
      </c>
      <c r="B10" s="13">
        <v>2</v>
      </c>
      <c r="C10" s="14">
        <v>3</v>
      </c>
      <c r="D10" s="14">
        <v>5</v>
      </c>
      <c r="E10" s="14">
        <v>6</v>
      </c>
      <c r="F10" s="14">
        <v>7</v>
      </c>
      <c r="G10" s="14">
        <v>8</v>
      </c>
      <c r="H10" s="14">
        <v>9</v>
      </c>
      <c r="I10" s="14">
        <v>10</v>
      </c>
      <c r="J10" s="14">
        <v>11</v>
      </c>
      <c r="K10" s="48">
        <v>12</v>
      </c>
    </row>
    <row r="11" spans="1:11" ht="77.25" customHeight="1">
      <c r="A11" s="76">
        <v>1</v>
      </c>
      <c r="B11" s="79" t="s">
        <v>97</v>
      </c>
      <c r="C11" s="80" t="s">
        <v>14</v>
      </c>
      <c r="D11" s="81">
        <v>600000</v>
      </c>
      <c r="E11" s="81">
        <v>91000</v>
      </c>
      <c r="F11" s="81"/>
      <c r="G11" s="81"/>
      <c r="H11" s="80"/>
      <c r="I11" s="81">
        <f>1126129-9803+E11</f>
        <v>1207326</v>
      </c>
      <c r="J11" s="81">
        <f>1031256-9803+E11</f>
        <v>1112453</v>
      </c>
      <c r="K11" s="82">
        <v>94873</v>
      </c>
    </row>
    <row r="12" spans="1:11" ht="25.5" customHeight="1">
      <c r="A12" s="76">
        <v>2</v>
      </c>
      <c r="B12" s="21" t="s">
        <v>15</v>
      </c>
      <c r="C12" s="83" t="s">
        <v>16</v>
      </c>
      <c r="D12" s="78">
        <v>364054</v>
      </c>
      <c r="E12" s="78"/>
      <c r="F12" s="78"/>
      <c r="G12" s="78"/>
      <c r="H12" s="83" t="s">
        <v>17</v>
      </c>
      <c r="I12" s="18">
        <v>418954</v>
      </c>
      <c r="J12" s="18">
        <v>418954</v>
      </c>
      <c r="K12" s="84"/>
    </row>
    <row r="13" spans="1:12" ht="66" customHeight="1">
      <c r="A13" s="76">
        <v>3</v>
      </c>
      <c r="B13" s="21" t="s">
        <v>18</v>
      </c>
      <c r="C13" s="22" t="s">
        <v>19</v>
      </c>
      <c r="D13" s="18">
        <v>16000</v>
      </c>
      <c r="E13" s="18"/>
      <c r="F13" s="18"/>
      <c r="G13" s="18"/>
      <c r="H13" s="18" t="s">
        <v>20</v>
      </c>
      <c r="I13" s="18">
        <f>5210500+235656+19485+16000</f>
        <v>5481641</v>
      </c>
      <c r="J13" s="18">
        <f>2630252+235656+19485+16000</f>
        <v>2901393</v>
      </c>
      <c r="K13" s="51">
        <v>2580248</v>
      </c>
      <c r="L13" s="73"/>
    </row>
    <row r="14" spans="1:12" ht="24.75" customHeight="1">
      <c r="A14" s="76">
        <v>4</v>
      </c>
      <c r="B14" s="85" t="s">
        <v>21</v>
      </c>
      <c r="C14" s="22" t="s">
        <v>19</v>
      </c>
      <c r="D14" s="18">
        <v>510000</v>
      </c>
      <c r="E14" s="18">
        <f>1305334-460000</f>
        <v>845334</v>
      </c>
      <c r="F14" s="18"/>
      <c r="G14" s="18"/>
      <c r="H14" s="18" t="s">
        <v>22</v>
      </c>
      <c r="I14" s="18">
        <v>1405334</v>
      </c>
      <c r="J14" s="18">
        <f>705334</f>
        <v>705334</v>
      </c>
      <c r="K14" s="51">
        <v>700000</v>
      </c>
      <c r="L14" s="73"/>
    </row>
    <row r="15" spans="1:12" ht="15" customHeight="1">
      <c r="A15" s="76">
        <v>5</v>
      </c>
      <c r="B15" s="21" t="s">
        <v>23</v>
      </c>
      <c r="C15" s="22" t="s">
        <v>19</v>
      </c>
      <c r="D15" s="18">
        <v>355000</v>
      </c>
      <c r="E15" s="18">
        <v>500000</v>
      </c>
      <c r="F15" s="18">
        <v>1089406</v>
      </c>
      <c r="G15" s="18"/>
      <c r="H15" s="18" t="s">
        <v>24</v>
      </c>
      <c r="I15" s="18">
        <f>2039406-45000</f>
        <v>1994406</v>
      </c>
      <c r="J15" s="18">
        <f>2039406-45000</f>
        <v>1994406</v>
      </c>
      <c r="K15" s="51"/>
      <c r="L15" s="73"/>
    </row>
    <row r="16" spans="1:12" ht="25.5">
      <c r="A16" s="76">
        <v>6</v>
      </c>
      <c r="B16" s="21" t="s">
        <v>25</v>
      </c>
      <c r="C16" s="22" t="s">
        <v>19</v>
      </c>
      <c r="D16" s="18"/>
      <c r="E16" s="18">
        <v>50000</v>
      </c>
      <c r="F16" s="18">
        <v>300000</v>
      </c>
      <c r="G16" s="18"/>
      <c r="H16" s="18" t="s">
        <v>26</v>
      </c>
      <c r="I16" s="18">
        <v>350000</v>
      </c>
      <c r="J16" s="18">
        <v>175000</v>
      </c>
      <c r="K16" s="51">
        <v>175000</v>
      </c>
      <c r="L16" s="73"/>
    </row>
    <row r="17" spans="1:12" ht="12.75">
      <c r="A17" s="76">
        <v>7</v>
      </c>
      <c r="B17" s="21" t="s">
        <v>27</v>
      </c>
      <c r="C17" s="83" t="s">
        <v>19</v>
      </c>
      <c r="D17" s="78">
        <v>50000</v>
      </c>
      <c r="E17" s="78"/>
      <c r="F17" s="78"/>
      <c r="G17" s="78"/>
      <c r="H17" s="83">
        <v>2010</v>
      </c>
      <c r="I17" s="18">
        <v>50000</v>
      </c>
      <c r="J17" s="18">
        <v>50000</v>
      </c>
      <c r="K17" s="84"/>
      <c r="L17" s="73"/>
    </row>
    <row r="18" spans="1:12" ht="38.25">
      <c r="A18" s="76">
        <v>8</v>
      </c>
      <c r="B18" s="21" t="s">
        <v>28</v>
      </c>
      <c r="C18" s="22" t="s">
        <v>19</v>
      </c>
      <c r="D18" s="18">
        <f>2761026-1300000</f>
        <v>1461026</v>
      </c>
      <c r="E18" s="18"/>
      <c r="F18" s="18"/>
      <c r="G18" s="18"/>
      <c r="H18" s="18">
        <v>2010</v>
      </c>
      <c r="I18" s="18">
        <f>K18+J18</f>
        <v>1461026</v>
      </c>
      <c r="J18" s="18">
        <f>1380513-1300000</f>
        <v>80513</v>
      </c>
      <c r="K18" s="51">
        <v>1380513</v>
      </c>
      <c r="L18" s="73"/>
    </row>
    <row r="19" spans="1:12" ht="51">
      <c r="A19" s="49">
        <v>9</v>
      </c>
      <c r="B19" s="16" t="s">
        <v>29</v>
      </c>
      <c r="C19" s="20" t="s">
        <v>19</v>
      </c>
      <c r="D19" s="19"/>
      <c r="E19" s="19">
        <v>200000</v>
      </c>
      <c r="F19" s="19"/>
      <c r="G19" s="19"/>
      <c r="H19" s="19">
        <v>2011</v>
      </c>
      <c r="I19" s="19">
        <v>200000</v>
      </c>
      <c r="J19" s="19">
        <v>200000</v>
      </c>
      <c r="K19" s="50"/>
      <c r="L19" s="73"/>
    </row>
    <row r="20" spans="1:12" ht="39" customHeight="1">
      <c r="A20" s="76">
        <v>10</v>
      </c>
      <c r="B20" s="21" t="s">
        <v>93</v>
      </c>
      <c r="C20" s="22" t="s">
        <v>19</v>
      </c>
      <c r="D20" s="18">
        <v>2270000</v>
      </c>
      <c r="E20" s="18">
        <v>3100000</v>
      </c>
      <c r="F20" s="18"/>
      <c r="G20" s="18"/>
      <c r="H20" s="18" t="s">
        <v>30</v>
      </c>
      <c r="I20" s="18">
        <v>5370000</v>
      </c>
      <c r="J20" s="18">
        <v>5370000</v>
      </c>
      <c r="K20" s="51"/>
      <c r="L20" s="73"/>
    </row>
    <row r="21" spans="1:12" ht="25.5">
      <c r="A21" s="49">
        <v>11</v>
      </c>
      <c r="B21" s="21" t="s">
        <v>31</v>
      </c>
      <c r="C21" s="22" t="s">
        <v>32</v>
      </c>
      <c r="D21" s="17"/>
      <c r="E21" s="18">
        <v>100000</v>
      </c>
      <c r="F21" s="18">
        <v>2000000</v>
      </c>
      <c r="G21" s="17"/>
      <c r="H21" s="18" t="s">
        <v>26</v>
      </c>
      <c r="I21" s="18">
        <v>2100000</v>
      </c>
      <c r="J21" s="18">
        <v>1100000</v>
      </c>
      <c r="K21" s="51">
        <v>1000000</v>
      </c>
      <c r="L21" s="73"/>
    </row>
    <row r="22" spans="1:12" ht="51">
      <c r="A22" s="76">
        <v>12</v>
      </c>
      <c r="B22" s="77" t="s">
        <v>33</v>
      </c>
      <c r="C22" s="22" t="s">
        <v>32</v>
      </c>
      <c r="D22" s="18">
        <v>404400</v>
      </c>
      <c r="E22" s="78"/>
      <c r="F22" s="78"/>
      <c r="G22" s="78"/>
      <c r="H22" s="18">
        <v>2010</v>
      </c>
      <c r="I22" s="18">
        <v>404400</v>
      </c>
      <c r="J22" s="18">
        <v>159400</v>
      </c>
      <c r="K22" s="51">
        <v>245000</v>
      </c>
      <c r="L22" s="73"/>
    </row>
    <row r="23" spans="1:12" ht="102.75" customHeight="1">
      <c r="A23" s="76">
        <v>13</v>
      </c>
      <c r="B23" s="87" t="s">
        <v>89</v>
      </c>
      <c r="C23" s="22" t="s">
        <v>32</v>
      </c>
      <c r="D23" s="18"/>
      <c r="E23" s="78">
        <v>3124700</v>
      </c>
      <c r="F23" s="78"/>
      <c r="G23" s="78"/>
      <c r="H23" s="18">
        <v>2011</v>
      </c>
      <c r="I23" s="18">
        <v>3124700</v>
      </c>
      <c r="J23" s="18">
        <v>1093645</v>
      </c>
      <c r="K23" s="51">
        <v>2031055</v>
      </c>
      <c r="L23" s="73"/>
    </row>
    <row r="24" spans="1:12" ht="31.5" customHeight="1">
      <c r="A24" s="49">
        <v>14</v>
      </c>
      <c r="B24" s="56" t="s">
        <v>34</v>
      </c>
      <c r="C24" s="57" t="s">
        <v>35</v>
      </c>
      <c r="D24" s="58">
        <v>885000</v>
      </c>
      <c r="E24" s="58"/>
      <c r="F24" s="58"/>
      <c r="G24" s="58"/>
      <c r="H24" s="58" t="s">
        <v>85</v>
      </c>
      <c r="I24" s="58">
        <f>5192929</f>
        <v>5192929</v>
      </c>
      <c r="J24" s="58">
        <v>5192929</v>
      </c>
      <c r="K24" s="59"/>
      <c r="L24" s="73"/>
    </row>
    <row r="25" spans="1:12" ht="38.25">
      <c r="A25" s="49">
        <v>15</v>
      </c>
      <c r="B25" s="16" t="s">
        <v>36</v>
      </c>
      <c r="C25" s="20" t="s">
        <v>35</v>
      </c>
      <c r="D25" s="19"/>
      <c r="E25" s="19">
        <v>100000</v>
      </c>
      <c r="F25" s="19">
        <v>1000000</v>
      </c>
      <c r="G25" s="19">
        <v>2000000</v>
      </c>
      <c r="H25" s="19" t="s">
        <v>37</v>
      </c>
      <c r="I25" s="19">
        <v>3100000</v>
      </c>
      <c r="J25" s="19">
        <v>2100000</v>
      </c>
      <c r="K25" s="50">
        <v>1000000</v>
      </c>
      <c r="L25" s="73"/>
    </row>
    <row r="26" spans="1:12" ht="38.25">
      <c r="A26" s="49">
        <v>16</v>
      </c>
      <c r="B26" s="16" t="s">
        <v>38</v>
      </c>
      <c r="C26" s="20" t="s">
        <v>35</v>
      </c>
      <c r="D26" s="19">
        <v>100000</v>
      </c>
      <c r="E26" s="19">
        <v>100000</v>
      </c>
      <c r="F26" s="19">
        <v>100000</v>
      </c>
      <c r="G26" s="19">
        <v>100000</v>
      </c>
      <c r="H26" s="19" t="s">
        <v>39</v>
      </c>
      <c r="I26" s="19">
        <v>400000</v>
      </c>
      <c r="J26" s="19">
        <v>400000</v>
      </c>
      <c r="K26" s="50"/>
      <c r="L26" s="73"/>
    </row>
    <row r="27" spans="1:12" ht="25.5">
      <c r="A27" s="49">
        <v>17</v>
      </c>
      <c r="B27" s="16" t="s">
        <v>40</v>
      </c>
      <c r="C27" s="20" t="s">
        <v>35</v>
      </c>
      <c r="D27" s="19"/>
      <c r="E27" s="19">
        <v>100000</v>
      </c>
      <c r="F27" s="19">
        <v>1500000</v>
      </c>
      <c r="G27" s="19">
        <v>1500000</v>
      </c>
      <c r="H27" s="19" t="s">
        <v>41</v>
      </c>
      <c r="I27" s="19">
        <v>5000000</v>
      </c>
      <c r="J27" s="19">
        <v>4000000</v>
      </c>
      <c r="K27" s="50">
        <v>1000000</v>
      </c>
      <c r="L27" s="73"/>
    </row>
    <row r="28" spans="1:12" ht="38.25">
      <c r="A28" s="49">
        <v>18</v>
      </c>
      <c r="B28" s="21" t="s">
        <v>42</v>
      </c>
      <c r="C28" s="20" t="s">
        <v>35</v>
      </c>
      <c r="D28" s="19">
        <v>580000</v>
      </c>
      <c r="E28" s="19"/>
      <c r="F28" s="19"/>
      <c r="G28" s="19"/>
      <c r="H28" s="19">
        <v>2010</v>
      </c>
      <c r="I28" s="19">
        <v>580000</v>
      </c>
      <c r="J28" s="19">
        <v>145000</v>
      </c>
      <c r="K28" s="50">
        <v>435000</v>
      </c>
      <c r="L28" s="73"/>
    </row>
    <row r="29" spans="1:12" ht="25.5">
      <c r="A29" s="49">
        <v>19</v>
      </c>
      <c r="B29" s="16" t="s">
        <v>43</v>
      </c>
      <c r="C29" s="20" t="s">
        <v>44</v>
      </c>
      <c r="D29" s="19">
        <v>1350000</v>
      </c>
      <c r="E29" s="19"/>
      <c r="F29" s="19"/>
      <c r="G29" s="19"/>
      <c r="H29" s="19" t="s">
        <v>45</v>
      </c>
      <c r="I29" s="19">
        <v>2710000</v>
      </c>
      <c r="J29" s="19">
        <v>2710000</v>
      </c>
      <c r="K29" s="50"/>
      <c r="L29" s="73"/>
    </row>
    <row r="30" spans="1:12" ht="25.5">
      <c r="A30" s="67">
        <v>20</v>
      </c>
      <c r="B30" s="56" t="s">
        <v>46</v>
      </c>
      <c r="C30" s="57" t="s">
        <v>47</v>
      </c>
      <c r="D30" s="58"/>
      <c r="E30" s="58">
        <v>1000000</v>
      </c>
      <c r="F30" s="58">
        <v>1000000</v>
      </c>
      <c r="G30" s="58">
        <v>1000000</v>
      </c>
      <c r="H30" s="58" t="s">
        <v>48</v>
      </c>
      <c r="I30" s="58">
        <v>6022276</v>
      </c>
      <c r="J30" s="58">
        <v>3011138</v>
      </c>
      <c r="K30" s="59">
        <v>3011138</v>
      </c>
      <c r="L30" s="73"/>
    </row>
    <row r="31" spans="1:12" ht="25.5">
      <c r="A31" s="49">
        <v>21</v>
      </c>
      <c r="B31" s="39" t="s">
        <v>49</v>
      </c>
      <c r="C31" s="40" t="s">
        <v>50</v>
      </c>
      <c r="D31" s="41">
        <v>1500000</v>
      </c>
      <c r="E31" s="41">
        <v>2949161</v>
      </c>
      <c r="F31" s="41"/>
      <c r="G31" s="41"/>
      <c r="H31" s="41" t="s">
        <v>51</v>
      </c>
      <c r="I31" s="41">
        <v>5949161</v>
      </c>
      <c r="J31" s="41">
        <v>5949161</v>
      </c>
      <c r="K31" s="53"/>
      <c r="L31" s="73"/>
    </row>
    <row r="32" spans="1:12" ht="25.5">
      <c r="A32" s="49">
        <v>22</v>
      </c>
      <c r="B32" s="25" t="s">
        <v>52</v>
      </c>
      <c r="C32" s="23" t="s">
        <v>50</v>
      </c>
      <c r="D32" s="24"/>
      <c r="E32" s="24" t="s">
        <v>82</v>
      </c>
      <c r="F32" s="24">
        <v>2500000</v>
      </c>
      <c r="G32" s="24">
        <v>3000000</v>
      </c>
      <c r="H32" s="24" t="s">
        <v>53</v>
      </c>
      <c r="I32" s="24">
        <v>5500000</v>
      </c>
      <c r="J32" s="24">
        <v>1375000</v>
      </c>
      <c r="K32" s="52">
        <v>4125000</v>
      </c>
      <c r="L32" s="73"/>
    </row>
    <row r="33" spans="1:12" ht="25.5">
      <c r="A33" s="49">
        <v>23</v>
      </c>
      <c r="B33" s="56" t="s">
        <v>54</v>
      </c>
      <c r="C33" s="20" t="s">
        <v>50</v>
      </c>
      <c r="D33" s="26"/>
      <c r="E33" s="19">
        <v>100000</v>
      </c>
      <c r="F33" s="19">
        <v>100000</v>
      </c>
      <c r="G33" s="19">
        <v>200000</v>
      </c>
      <c r="H33" s="19" t="s">
        <v>37</v>
      </c>
      <c r="I33" s="19">
        <v>400000</v>
      </c>
      <c r="J33" s="19">
        <v>400000</v>
      </c>
      <c r="K33" s="50"/>
      <c r="L33" s="73"/>
    </row>
    <row r="34" spans="1:12" ht="25.5">
      <c r="A34" s="49">
        <v>24</v>
      </c>
      <c r="B34" s="16" t="s">
        <v>55</v>
      </c>
      <c r="C34" s="20" t="s">
        <v>50</v>
      </c>
      <c r="D34" s="26">
        <v>100000</v>
      </c>
      <c r="E34" s="19">
        <v>100000</v>
      </c>
      <c r="F34" s="19">
        <v>100000</v>
      </c>
      <c r="G34" s="19">
        <v>200000</v>
      </c>
      <c r="H34" s="19" t="s">
        <v>39</v>
      </c>
      <c r="I34" s="19">
        <v>500000</v>
      </c>
      <c r="J34" s="19">
        <v>500000</v>
      </c>
      <c r="K34" s="50"/>
      <c r="L34" s="73"/>
    </row>
    <row r="35" spans="1:12" ht="25.5">
      <c r="A35" s="49">
        <v>25</v>
      </c>
      <c r="B35" s="27" t="s">
        <v>56</v>
      </c>
      <c r="C35" s="28" t="s">
        <v>50</v>
      </c>
      <c r="D35" s="29"/>
      <c r="E35" s="29">
        <v>300000</v>
      </c>
      <c r="F35" s="29"/>
      <c r="G35" s="29"/>
      <c r="H35" s="29">
        <v>2011</v>
      </c>
      <c r="I35" s="29">
        <v>300000</v>
      </c>
      <c r="J35" s="29">
        <v>300000</v>
      </c>
      <c r="K35" s="54"/>
      <c r="L35" s="73"/>
    </row>
    <row r="36" spans="1:12" ht="12.75">
      <c r="A36" s="49">
        <v>26</v>
      </c>
      <c r="B36" s="16" t="s">
        <v>57</v>
      </c>
      <c r="C36" s="20" t="s">
        <v>50</v>
      </c>
      <c r="D36" s="19"/>
      <c r="E36" s="19"/>
      <c r="F36" s="19">
        <v>100000</v>
      </c>
      <c r="G36" s="19">
        <v>1500000</v>
      </c>
      <c r="H36" s="19" t="s">
        <v>58</v>
      </c>
      <c r="I36" s="19">
        <v>3500000</v>
      </c>
      <c r="J36" s="19">
        <v>875000</v>
      </c>
      <c r="K36" s="50">
        <v>2625000</v>
      </c>
      <c r="L36" s="73"/>
    </row>
    <row r="37" spans="1:12" ht="25.5">
      <c r="A37" s="49">
        <v>27</v>
      </c>
      <c r="B37" s="16" t="s">
        <v>59</v>
      </c>
      <c r="C37" s="20" t="s">
        <v>50</v>
      </c>
      <c r="D37" s="19"/>
      <c r="E37" s="19">
        <v>100000</v>
      </c>
      <c r="F37" s="19">
        <v>1000000</v>
      </c>
      <c r="G37" s="19"/>
      <c r="H37" s="19" t="s">
        <v>26</v>
      </c>
      <c r="I37" s="19">
        <v>1100000</v>
      </c>
      <c r="J37" s="19">
        <v>275000</v>
      </c>
      <c r="K37" s="50">
        <v>825000</v>
      </c>
      <c r="L37" s="73"/>
    </row>
    <row r="38" spans="1:12" ht="12.75">
      <c r="A38" s="49">
        <v>28</v>
      </c>
      <c r="B38" s="16" t="s">
        <v>60</v>
      </c>
      <c r="C38" s="20" t="s">
        <v>50</v>
      </c>
      <c r="D38" s="19"/>
      <c r="E38" s="19"/>
      <c r="F38" s="19">
        <v>100000</v>
      </c>
      <c r="G38" s="19">
        <v>1000000</v>
      </c>
      <c r="H38" s="19" t="s">
        <v>58</v>
      </c>
      <c r="I38" s="19">
        <v>3500000</v>
      </c>
      <c r="J38" s="19">
        <v>875000</v>
      </c>
      <c r="K38" s="50">
        <v>2625000</v>
      </c>
      <c r="L38" s="73"/>
    </row>
    <row r="39" spans="1:12" ht="25.5">
      <c r="A39" s="49">
        <v>29</v>
      </c>
      <c r="B39" s="30" t="s">
        <v>61</v>
      </c>
      <c r="C39" s="31" t="s">
        <v>50</v>
      </c>
      <c r="D39" s="32"/>
      <c r="E39" s="32"/>
      <c r="F39" s="32"/>
      <c r="G39" s="32">
        <v>100000</v>
      </c>
      <c r="H39" s="32">
        <v>2013</v>
      </c>
      <c r="I39" s="32">
        <v>100000</v>
      </c>
      <c r="J39" s="32">
        <v>100000</v>
      </c>
      <c r="K39" s="55"/>
      <c r="L39" s="73"/>
    </row>
    <row r="40" spans="1:12" ht="25.5">
      <c r="A40" s="49">
        <v>30</v>
      </c>
      <c r="B40" s="16" t="s">
        <v>62</v>
      </c>
      <c r="C40" s="20" t="s">
        <v>50</v>
      </c>
      <c r="D40" s="19"/>
      <c r="E40" s="19"/>
      <c r="F40" s="19"/>
      <c r="G40" s="19">
        <v>100000</v>
      </c>
      <c r="H40" s="19">
        <v>2013</v>
      </c>
      <c r="I40" s="19">
        <v>100000</v>
      </c>
      <c r="J40" s="19">
        <v>100000</v>
      </c>
      <c r="K40" s="50"/>
      <c r="L40" s="73"/>
    </row>
    <row r="41" spans="1:12" ht="25.5">
      <c r="A41" s="49">
        <v>31</v>
      </c>
      <c r="B41" s="16" t="s">
        <v>63</v>
      </c>
      <c r="C41" s="20" t="s">
        <v>50</v>
      </c>
      <c r="D41" s="19"/>
      <c r="E41" s="19"/>
      <c r="F41" s="19"/>
      <c r="G41" s="19">
        <v>100000</v>
      </c>
      <c r="H41" s="19">
        <v>2013</v>
      </c>
      <c r="I41" s="19">
        <v>100000</v>
      </c>
      <c r="J41" s="19">
        <v>100000</v>
      </c>
      <c r="K41" s="50"/>
      <c r="L41" s="73"/>
    </row>
    <row r="42" spans="1:12" ht="12.75">
      <c r="A42" s="49">
        <v>32</v>
      </c>
      <c r="B42" s="16" t="s">
        <v>64</v>
      </c>
      <c r="C42" s="20" t="s">
        <v>50</v>
      </c>
      <c r="D42" s="19"/>
      <c r="E42" s="19"/>
      <c r="F42" s="19">
        <v>100000</v>
      </c>
      <c r="G42" s="19">
        <v>1000000</v>
      </c>
      <c r="H42" s="19" t="s">
        <v>58</v>
      </c>
      <c r="I42" s="19">
        <v>3500000</v>
      </c>
      <c r="J42" s="19">
        <v>612500</v>
      </c>
      <c r="K42" s="50">
        <v>2887500</v>
      </c>
      <c r="L42" s="73"/>
    </row>
    <row r="43" spans="1:12" ht="63.75">
      <c r="A43" s="67">
        <v>33</v>
      </c>
      <c r="B43" s="60" t="s">
        <v>65</v>
      </c>
      <c r="C43" s="57" t="s">
        <v>66</v>
      </c>
      <c r="D43" s="18">
        <f>305000</f>
        <v>305000</v>
      </c>
      <c r="E43" s="58"/>
      <c r="F43" s="58"/>
      <c r="G43" s="58"/>
      <c r="H43" s="58" t="s">
        <v>45</v>
      </c>
      <c r="I43" s="58">
        <f>718312+79000</f>
        <v>797312</v>
      </c>
      <c r="J43" s="58">
        <f>210000+18312+79000</f>
        <v>307312</v>
      </c>
      <c r="K43" s="59">
        <v>490000</v>
      </c>
      <c r="L43" s="73"/>
    </row>
    <row r="44" spans="1:12" ht="25.5">
      <c r="A44" s="49">
        <v>34</v>
      </c>
      <c r="B44" s="56" t="s">
        <v>67</v>
      </c>
      <c r="C44" s="57" t="s">
        <v>66</v>
      </c>
      <c r="D44" s="58"/>
      <c r="E44" s="58"/>
      <c r="F44" s="58">
        <v>250000</v>
      </c>
      <c r="G44" s="58"/>
      <c r="H44" s="61">
        <v>2012</v>
      </c>
      <c r="I44" s="58">
        <v>250000</v>
      </c>
      <c r="J44" s="58">
        <v>250000</v>
      </c>
      <c r="K44" s="59"/>
      <c r="L44" s="73"/>
    </row>
    <row r="45" spans="1:12" ht="63.75">
      <c r="A45" s="76">
        <v>35</v>
      </c>
      <c r="B45" s="21" t="s">
        <v>87</v>
      </c>
      <c r="C45" s="22" t="s">
        <v>66</v>
      </c>
      <c r="D45" s="18"/>
      <c r="E45" s="18">
        <v>900000</v>
      </c>
      <c r="F45" s="18"/>
      <c r="G45" s="18"/>
      <c r="H45" s="86">
        <v>2011</v>
      </c>
      <c r="I45" s="18">
        <v>900000</v>
      </c>
      <c r="J45" s="18">
        <v>135000</v>
      </c>
      <c r="K45" s="51">
        <v>765000</v>
      </c>
      <c r="L45" s="73"/>
    </row>
    <row r="46" spans="1:12" ht="38.25">
      <c r="A46" s="49">
        <v>36</v>
      </c>
      <c r="B46" s="62" t="s">
        <v>68</v>
      </c>
      <c r="C46" s="57" t="s">
        <v>69</v>
      </c>
      <c r="D46" s="63">
        <v>120000</v>
      </c>
      <c r="E46" s="63">
        <v>98000</v>
      </c>
      <c r="F46" s="63"/>
      <c r="G46" s="63"/>
      <c r="H46" s="64" t="s">
        <v>22</v>
      </c>
      <c r="I46" s="58">
        <v>220000</v>
      </c>
      <c r="J46" s="58">
        <v>220000</v>
      </c>
      <c r="K46" s="65"/>
      <c r="L46" s="73"/>
    </row>
    <row r="47" spans="1:12" ht="25.5">
      <c r="A47" s="49">
        <v>37</v>
      </c>
      <c r="B47" s="16" t="s">
        <v>70</v>
      </c>
      <c r="C47" s="20" t="s">
        <v>71</v>
      </c>
      <c r="D47" s="19">
        <v>100000</v>
      </c>
      <c r="E47" s="19">
        <v>200000</v>
      </c>
      <c r="F47" s="19">
        <v>100000</v>
      </c>
      <c r="G47" s="19">
        <v>100000</v>
      </c>
      <c r="H47" s="19" t="s">
        <v>39</v>
      </c>
      <c r="I47" s="19">
        <v>500000</v>
      </c>
      <c r="J47" s="19">
        <v>500000</v>
      </c>
      <c r="K47" s="50"/>
      <c r="L47" s="73"/>
    </row>
    <row r="48" spans="1:12" ht="25.5">
      <c r="A48" s="67">
        <v>38</v>
      </c>
      <c r="B48" s="60" t="s">
        <v>84</v>
      </c>
      <c r="C48" s="57" t="s">
        <v>72</v>
      </c>
      <c r="D48" s="58"/>
      <c r="E48" s="58"/>
      <c r="F48" s="58"/>
      <c r="G48" s="58"/>
      <c r="H48" s="58" t="s">
        <v>20</v>
      </c>
      <c r="I48" s="58">
        <f>J48</f>
        <v>3788575</v>
      </c>
      <c r="J48" s="58">
        <f>3500000+288575</f>
        <v>3788575</v>
      </c>
      <c r="K48" s="59"/>
      <c r="L48" s="73"/>
    </row>
    <row r="49" spans="1:12" ht="38.25">
      <c r="A49" s="67">
        <v>39</v>
      </c>
      <c r="B49" s="56" t="s">
        <v>73</v>
      </c>
      <c r="C49" s="57" t="s">
        <v>74</v>
      </c>
      <c r="D49" s="58"/>
      <c r="E49" s="58"/>
      <c r="F49" s="58">
        <v>450000</v>
      </c>
      <c r="G49" s="58"/>
      <c r="H49" s="61">
        <v>2012</v>
      </c>
      <c r="I49" s="58">
        <v>450000</v>
      </c>
      <c r="J49" s="58">
        <v>450000</v>
      </c>
      <c r="K49" s="59"/>
      <c r="L49" s="73"/>
    </row>
    <row r="50" spans="1:12" ht="39.75" customHeight="1">
      <c r="A50" s="67">
        <v>40</v>
      </c>
      <c r="B50" s="56" t="s">
        <v>75</v>
      </c>
      <c r="C50" s="57" t="s">
        <v>74</v>
      </c>
      <c r="D50" s="58">
        <v>3600000</v>
      </c>
      <c r="E50" s="58">
        <v>250000</v>
      </c>
      <c r="F50" s="58"/>
      <c r="G50" s="58"/>
      <c r="H50" s="61" t="s">
        <v>22</v>
      </c>
      <c r="I50" s="58">
        <v>4200000</v>
      </c>
      <c r="J50" s="58">
        <v>4200000</v>
      </c>
      <c r="K50" s="59"/>
      <c r="L50" s="73"/>
    </row>
    <row r="51" spans="1:12" ht="51">
      <c r="A51" s="67">
        <v>41</v>
      </c>
      <c r="B51" s="60" t="s">
        <v>76</v>
      </c>
      <c r="C51" s="57" t="s">
        <v>74</v>
      </c>
      <c r="D51" s="58">
        <v>15210590</v>
      </c>
      <c r="E51" s="58">
        <v>7000000</v>
      </c>
      <c r="F51" s="58"/>
      <c r="G51" s="58"/>
      <c r="H51" s="58" t="s">
        <v>51</v>
      </c>
      <c r="I51" s="58">
        <v>32000000</v>
      </c>
      <c r="J51" s="58">
        <v>32000000</v>
      </c>
      <c r="K51" s="59"/>
      <c r="L51" s="73"/>
    </row>
    <row r="52" spans="1:12" ht="25.5">
      <c r="A52" s="67">
        <v>42</v>
      </c>
      <c r="B52" s="68" t="s">
        <v>86</v>
      </c>
      <c r="C52" s="69" t="s">
        <v>74</v>
      </c>
      <c r="D52" s="70"/>
      <c r="E52" s="70">
        <v>20000</v>
      </c>
      <c r="F52" s="70"/>
      <c r="G52" s="70"/>
      <c r="H52" s="70">
        <v>2011</v>
      </c>
      <c r="I52" s="70">
        <v>20000</v>
      </c>
      <c r="J52" s="70">
        <v>20000</v>
      </c>
      <c r="K52" s="71"/>
      <c r="L52" s="73"/>
    </row>
    <row r="53" spans="1:12" ht="38.25">
      <c r="A53" s="67">
        <v>43</v>
      </c>
      <c r="B53" s="68" t="s">
        <v>77</v>
      </c>
      <c r="C53" s="57" t="s">
        <v>74</v>
      </c>
      <c r="D53" s="58">
        <v>515630</v>
      </c>
      <c r="E53" s="58"/>
      <c r="F53" s="58"/>
      <c r="G53" s="58"/>
      <c r="H53" s="58">
        <v>2010</v>
      </c>
      <c r="I53" s="58">
        <v>515630</v>
      </c>
      <c r="J53" s="58">
        <f>I53-K53</f>
        <v>128907</v>
      </c>
      <c r="K53" s="59">
        <v>386723</v>
      </c>
      <c r="L53" s="73"/>
    </row>
    <row r="54" spans="1:12" ht="25.5">
      <c r="A54" s="76">
        <v>44</v>
      </c>
      <c r="B54" s="85" t="s">
        <v>95</v>
      </c>
      <c r="C54" s="94" t="s">
        <v>78</v>
      </c>
      <c r="D54" s="95">
        <v>600000</v>
      </c>
      <c r="E54" s="95">
        <v>500000</v>
      </c>
      <c r="F54" s="95"/>
      <c r="G54" s="95"/>
      <c r="H54" s="99" t="s">
        <v>30</v>
      </c>
      <c r="I54" s="95">
        <f>D54+E54</f>
        <v>1100000</v>
      </c>
      <c r="J54" s="95">
        <v>456500</v>
      </c>
      <c r="K54" s="96">
        <v>643500</v>
      </c>
      <c r="L54" s="73"/>
    </row>
    <row r="55" spans="1:12" ht="38.25">
      <c r="A55" s="88">
        <v>45</v>
      </c>
      <c r="B55" s="68" t="s">
        <v>90</v>
      </c>
      <c r="C55" s="69" t="s">
        <v>74</v>
      </c>
      <c r="D55" s="70"/>
      <c r="E55" s="70">
        <v>500000</v>
      </c>
      <c r="F55" s="70"/>
      <c r="G55" s="70"/>
      <c r="H55" s="100">
        <v>2011</v>
      </c>
      <c r="I55" s="70">
        <v>500000</v>
      </c>
      <c r="J55" s="70">
        <v>200000</v>
      </c>
      <c r="K55" s="72">
        <v>300000</v>
      </c>
      <c r="L55" s="73"/>
    </row>
    <row r="56" spans="1:12" ht="39" thickBot="1">
      <c r="A56" s="107">
        <v>46</v>
      </c>
      <c r="B56" s="89" t="s">
        <v>99</v>
      </c>
      <c r="C56" s="90" t="s">
        <v>91</v>
      </c>
      <c r="D56" s="91"/>
      <c r="E56" s="91">
        <v>600000</v>
      </c>
      <c r="F56" s="91"/>
      <c r="G56" s="91"/>
      <c r="H56" s="101">
        <v>2011</v>
      </c>
      <c r="I56" s="91">
        <f>2039406-45000</f>
        <v>1994406</v>
      </c>
      <c r="J56" s="91">
        <v>225000</v>
      </c>
      <c r="K56" s="92">
        <v>375000</v>
      </c>
      <c r="L56" s="73"/>
    </row>
    <row r="57" spans="1:12" ht="13.5" thickBot="1">
      <c r="A57" s="119" t="s">
        <v>79</v>
      </c>
      <c r="B57" s="120"/>
      <c r="C57" s="123"/>
      <c r="D57" s="117">
        <f>SUM(D11:D56)</f>
        <v>30996700</v>
      </c>
      <c r="E57" s="117">
        <f aca="true" t="shared" si="0" ref="E57:K57">SUM(E11:E56)</f>
        <v>22928195</v>
      </c>
      <c r="F57" s="117">
        <f t="shared" si="0"/>
        <v>11789406</v>
      </c>
      <c r="G57" s="117">
        <f t="shared" si="0"/>
        <v>11900000</v>
      </c>
      <c r="H57" s="117">
        <f t="shared" si="0"/>
        <v>34190</v>
      </c>
      <c r="I57" s="117">
        <f t="shared" si="0"/>
        <v>118358076</v>
      </c>
      <c r="J57" s="117">
        <f t="shared" si="0"/>
        <v>87263120</v>
      </c>
      <c r="K57" s="117">
        <f t="shared" si="0"/>
        <v>29700550</v>
      </c>
      <c r="L57" s="73"/>
    </row>
    <row r="58" spans="1:12" ht="13.5" thickBot="1">
      <c r="A58" s="121"/>
      <c r="B58" s="122"/>
      <c r="C58" s="124"/>
      <c r="D58" s="118"/>
      <c r="E58" s="118"/>
      <c r="F58" s="118"/>
      <c r="G58" s="118"/>
      <c r="H58" s="118"/>
      <c r="I58" s="118"/>
      <c r="J58" s="118"/>
      <c r="K58" s="118"/>
      <c r="L58" s="73"/>
    </row>
    <row r="59" spans="1:11" ht="12.75">
      <c r="A59" s="33"/>
      <c r="B59" s="34"/>
      <c r="C59" s="35"/>
      <c r="D59" s="35"/>
      <c r="E59" s="35"/>
      <c r="F59" s="35"/>
      <c r="G59" s="35"/>
      <c r="H59" s="35"/>
      <c r="I59" s="36"/>
      <c r="J59" s="36"/>
      <c r="K59" s="36"/>
    </row>
    <row r="60" spans="1:1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</row>
    <row r="61" ht="12.75">
      <c r="B61" s="37"/>
    </row>
    <row r="62" spans="2:7" ht="12.75">
      <c r="B62" s="37"/>
      <c r="G62" s="3"/>
    </row>
    <row r="63" ht="12.75">
      <c r="B63" s="37"/>
    </row>
    <row r="64" spans="2:3" ht="12.75">
      <c r="B64" s="34"/>
      <c r="C64" s="33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7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5" ht="12.75">
      <c r="B155" s="37"/>
    </row>
    <row r="156" ht="12.75">
      <c r="B156" s="37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7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7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  <row r="175" ht="12.75">
      <c r="B175" s="37"/>
    </row>
    <row r="176" ht="12.75">
      <c r="B176" s="37"/>
    </row>
  </sheetData>
  <sheetProtection/>
  <mergeCells count="18">
    <mergeCell ref="K57:K58"/>
    <mergeCell ref="A57:B58"/>
    <mergeCell ref="C57:C58"/>
    <mergeCell ref="D57:D58"/>
    <mergeCell ref="E57:E58"/>
    <mergeCell ref="F57:F58"/>
    <mergeCell ref="G57:G58"/>
    <mergeCell ref="H57:H58"/>
    <mergeCell ref="I57:I58"/>
    <mergeCell ref="J57:J58"/>
    <mergeCell ref="A3:I3"/>
    <mergeCell ref="B4:I4"/>
    <mergeCell ref="B5:J5"/>
    <mergeCell ref="B6:I6"/>
    <mergeCell ref="A8:A9"/>
    <mergeCell ref="B8:B9"/>
    <mergeCell ref="C8:C9"/>
    <mergeCell ref="D8:G8"/>
  </mergeCells>
  <printOptions/>
  <pageMargins left="0.5905511811023623" right="0.5118110236220472" top="0.8661417322834646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7">
      <selection activeCell="M16" sqref="M16"/>
    </sheetView>
  </sheetViews>
  <sheetFormatPr defaultColWidth="8.7109375" defaultRowHeight="12.75"/>
  <cols>
    <col min="1" max="1" width="4.28125" style="1" customWidth="1"/>
    <col min="2" max="2" width="29.28125" style="1" customWidth="1"/>
    <col min="3" max="16384" width="8.7109375" style="1" customWidth="1"/>
  </cols>
  <sheetData>
    <row r="2" spans="2:10" ht="15.75">
      <c r="B2" s="38"/>
      <c r="I2" s="66"/>
      <c r="J2" s="33"/>
    </row>
    <row r="3" spans="1:10" ht="18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33"/>
    </row>
    <row r="4" spans="1:10" ht="18">
      <c r="A4" s="2"/>
      <c r="B4" s="115" t="s">
        <v>1</v>
      </c>
      <c r="C4" s="115"/>
      <c r="D4" s="115"/>
      <c r="E4" s="115"/>
      <c r="F4" s="115"/>
      <c r="G4" s="115"/>
      <c r="H4" s="115"/>
      <c r="I4" s="115"/>
      <c r="J4" s="33"/>
    </row>
    <row r="5" spans="1:10" ht="18">
      <c r="A5" s="2"/>
      <c r="B5" s="2"/>
      <c r="C5" s="2"/>
      <c r="D5" s="2"/>
      <c r="E5" s="2"/>
      <c r="F5" s="2"/>
      <c r="G5" s="2"/>
      <c r="H5" s="2"/>
      <c r="I5" s="2"/>
      <c r="J5" s="33"/>
    </row>
    <row r="6" spans="1:11" ht="12.75">
      <c r="A6" s="33"/>
      <c r="B6" s="34"/>
      <c r="C6" s="35"/>
      <c r="D6" s="35"/>
      <c r="E6" s="35"/>
      <c r="F6" s="35"/>
      <c r="G6" s="35"/>
      <c r="H6" s="35"/>
      <c r="I6" s="36"/>
      <c r="J6" s="36"/>
      <c r="K6" s="36"/>
    </row>
    <row r="7" spans="1:11" ht="12.75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</row>
    <row r="8" spans="1:2" ht="12.75">
      <c r="A8" s="74" t="s">
        <v>80</v>
      </c>
      <c r="B8" s="37" t="s">
        <v>81</v>
      </c>
    </row>
    <row r="9" spans="2:7" ht="13.5" thickBot="1">
      <c r="B9" s="37"/>
      <c r="G9" s="3"/>
    </row>
    <row r="10" spans="1:11" ht="13.5" thickBot="1">
      <c r="A10" s="129" t="s">
        <v>4</v>
      </c>
      <c r="B10" s="111" t="s">
        <v>5</v>
      </c>
      <c r="C10" s="113" t="s">
        <v>6</v>
      </c>
      <c r="D10" s="130"/>
      <c r="E10" s="130"/>
      <c r="F10" s="130"/>
      <c r="G10" s="130"/>
      <c r="H10" s="4" t="s">
        <v>7</v>
      </c>
      <c r="I10" s="5" t="s">
        <v>8</v>
      </c>
      <c r="J10" s="4" t="s">
        <v>9</v>
      </c>
      <c r="K10" s="6" t="s">
        <v>9</v>
      </c>
    </row>
    <row r="11" spans="1:11" ht="25.5">
      <c r="A11" s="129"/>
      <c r="B11" s="111"/>
      <c r="C11" s="113"/>
      <c r="D11" s="7">
        <v>2010</v>
      </c>
      <c r="E11" s="7">
        <v>2011</v>
      </c>
      <c r="F11" s="7">
        <v>2012</v>
      </c>
      <c r="G11" s="7">
        <v>2013</v>
      </c>
      <c r="H11" s="8" t="s">
        <v>10</v>
      </c>
      <c r="I11" s="9" t="s">
        <v>11</v>
      </c>
      <c r="J11" s="10" t="s">
        <v>12</v>
      </c>
      <c r="K11" s="11" t="s">
        <v>13</v>
      </c>
    </row>
    <row r="12" spans="1:11" ht="12.75">
      <c r="A12" s="12">
        <v>1</v>
      </c>
      <c r="B12" s="13">
        <v>2</v>
      </c>
      <c r="C12" s="14">
        <v>3</v>
      </c>
      <c r="D12" s="14">
        <v>5</v>
      </c>
      <c r="E12" s="14">
        <v>6</v>
      </c>
      <c r="F12" s="14">
        <v>7</v>
      </c>
      <c r="G12" s="14">
        <v>8</v>
      </c>
      <c r="H12" s="14">
        <v>9</v>
      </c>
      <c r="I12" s="14">
        <v>10</v>
      </c>
      <c r="J12" s="14">
        <v>11</v>
      </c>
      <c r="K12" s="15">
        <v>12</v>
      </c>
    </row>
    <row r="13" spans="1:11" ht="92.25" customHeight="1">
      <c r="A13" s="76">
        <v>1</v>
      </c>
      <c r="B13" s="87" t="s">
        <v>89</v>
      </c>
      <c r="C13" s="22" t="s">
        <v>32</v>
      </c>
      <c r="D13" s="18"/>
      <c r="E13" s="78">
        <v>3124700</v>
      </c>
      <c r="F13" s="78"/>
      <c r="G13" s="78"/>
      <c r="H13" s="18">
        <v>2011</v>
      </c>
      <c r="I13" s="18">
        <v>3124700</v>
      </c>
      <c r="J13" s="18">
        <v>1093645</v>
      </c>
      <c r="K13" s="51">
        <v>2031055</v>
      </c>
    </row>
    <row r="14" spans="1:11" ht="25.5">
      <c r="A14" s="76">
        <v>2</v>
      </c>
      <c r="B14" s="85" t="s">
        <v>95</v>
      </c>
      <c r="C14" s="94" t="s">
        <v>78</v>
      </c>
      <c r="D14" s="95">
        <v>600000</v>
      </c>
      <c r="E14" s="95">
        <v>500000</v>
      </c>
      <c r="F14" s="95"/>
      <c r="G14" s="95"/>
      <c r="H14" s="99" t="s">
        <v>30</v>
      </c>
      <c r="I14" s="95">
        <f>D14+E14</f>
        <v>1100000</v>
      </c>
      <c r="J14" s="95">
        <v>456500</v>
      </c>
      <c r="K14" s="96">
        <v>643500</v>
      </c>
    </row>
    <row r="15" spans="1:11" ht="38.25">
      <c r="A15" s="76">
        <v>3</v>
      </c>
      <c r="B15" s="21" t="s">
        <v>93</v>
      </c>
      <c r="C15" s="22" t="s">
        <v>19</v>
      </c>
      <c r="D15" s="18">
        <v>2270000</v>
      </c>
      <c r="E15" s="18">
        <v>3100000</v>
      </c>
      <c r="F15" s="18"/>
      <c r="G15" s="18"/>
      <c r="H15" s="18" t="s">
        <v>30</v>
      </c>
      <c r="I15" s="18">
        <v>5370000</v>
      </c>
      <c r="J15" s="18">
        <v>5370000</v>
      </c>
      <c r="K15" s="51"/>
    </row>
    <row r="16" spans="1:11" ht="63.75">
      <c r="A16" s="76">
        <v>4</v>
      </c>
      <c r="B16" s="79" t="s">
        <v>97</v>
      </c>
      <c r="C16" s="80" t="s">
        <v>14</v>
      </c>
      <c r="D16" s="81">
        <v>600000</v>
      </c>
      <c r="E16" s="81">
        <v>91000</v>
      </c>
      <c r="F16" s="81"/>
      <c r="G16" s="81"/>
      <c r="H16" s="80"/>
      <c r="I16" s="81">
        <f>1126129-9803+E16</f>
        <v>1207326</v>
      </c>
      <c r="J16" s="81">
        <f>1031256-9803+E16</f>
        <v>1112453</v>
      </c>
      <c r="K16" s="82">
        <v>94873</v>
      </c>
    </row>
    <row r="17" spans="1:11" ht="38.25">
      <c r="A17" s="88">
        <v>5</v>
      </c>
      <c r="B17" s="68" t="s">
        <v>90</v>
      </c>
      <c r="C17" s="69" t="s">
        <v>74</v>
      </c>
      <c r="D17" s="70"/>
      <c r="E17" s="70">
        <v>500000</v>
      </c>
      <c r="F17" s="70"/>
      <c r="G17" s="70"/>
      <c r="H17" s="100">
        <v>2011</v>
      </c>
      <c r="I17" s="70">
        <v>500000</v>
      </c>
      <c r="J17" s="70">
        <v>200000</v>
      </c>
      <c r="K17" s="72">
        <v>300000</v>
      </c>
    </row>
    <row r="18" spans="1:11" ht="48.75" customHeight="1" thickBot="1">
      <c r="A18" s="106">
        <v>6</v>
      </c>
      <c r="B18" s="89" t="s">
        <v>99</v>
      </c>
      <c r="C18" s="90" t="s">
        <v>91</v>
      </c>
      <c r="D18" s="91"/>
      <c r="E18" s="91">
        <v>600000</v>
      </c>
      <c r="F18" s="91"/>
      <c r="G18" s="91"/>
      <c r="H18" s="101">
        <v>2011</v>
      </c>
      <c r="I18" s="91">
        <f>2039406-45000</f>
        <v>1994406</v>
      </c>
      <c r="J18" s="91">
        <v>225000</v>
      </c>
      <c r="K18" s="92">
        <v>375000</v>
      </c>
    </row>
    <row r="20" ht="12.75">
      <c r="B20" s="37"/>
    </row>
    <row r="21" spans="1:11" ht="44.25" customHeight="1">
      <c r="A21" s="74">
        <v>1</v>
      </c>
      <c r="B21" s="127" t="s">
        <v>92</v>
      </c>
      <c r="C21" s="128"/>
      <c r="D21" s="128"/>
      <c r="E21" s="128"/>
      <c r="F21" s="128"/>
      <c r="G21" s="128"/>
      <c r="H21" s="128"/>
      <c r="I21" s="128"/>
      <c r="J21" s="128"/>
      <c r="K21" s="128"/>
    </row>
    <row r="22" ht="12.75">
      <c r="B22" s="37"/>
    </row>
    <row r="23" spans="1:11" ht="28.5" customHeight="1">
      <c r="A23" s="1">
        <v>2</v>
      </c>
      <c r="B23" s="125" t="s">
        <v>96</v>
      </c>
      <c r="C23" s="125"/>
      <c r="D23" s="125"/>
      <c r="E23" s="125"/>
      <c r="F23" s="125"/>
      <c r="G23" s="125"/>
      <c r="H23" s="125"/>
      <c r="I23" s="125"/>
      <c r="J23" s="125"/>
      <c r="K23" s="125"/>
    </row>
    <row r="25" spans="1:13" ht="40.5" customHeight="1">
      <c r="A25" s="1">
        <v>3</v>
      </c>
      <c r="B25" s="126" t="s">
        <v>94</v>
      </c>
      <c r="C25" s="126"/>
      <c r="D25" s="126"/>
      <c r="E25" s="126"/>
      <c r="F25" s="126"/>
      <c r="G25" s="126"/>
      <c r="H25" s="126"/>
      <c r="I25" s="126"/>
      <c r="J25" s="126"/>
      <c r="K25" s="126"/>
      <c r="L25" s="75"/>
      <c r="M25" s="75"/>
    </row>
    <row r="26" spans="2:12" ht="12.7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2" ht="12.75">
      <c r="A27" s="97" t="s">
        <v>98</v>
      </c>
      <c r="B27" s="93"/>
    </row>
    <row r="33" spans="1:11" ht="12.75">
      <c r="A33" s="102"/>
      <c r="B33" s="103"/>
      <c r="C33" s="104"/>
      <c r="D33" s="105"/>
      <c r="E33" s="105"/>
      <c r="F33" s="105"/>
      <c r="G33" s="105"/>
      <c r="H33" s="104"/>
      <c r="I33" s="105"/>
      <c r="J33" s="105"/>
      <c r="K33" s="105"/>
    </row>
  </sheetData>
  <sheetProtection/>
  <mergeCells count="9">
    <mergeCell ref="A3:I3"/>
    <mergeCell ref="B4:I4"/>
    <mergeCell ref="B23:K23"/>
    <mergeCell ref="B25:K25"/>
    <mergeCell ref="B21:K21"/>
    <mergeCell ref="A10:A11"/>
    <mergeCell ref="B10:B11"/>
    <mergeCell ref="C10:C11"/>
    <mergeCell ref="D10:G1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2010-05-14T12:37:48Z</cp:lastPrinted>
  <dcterms:created xsi:type="dcterms:W3CDTF">2009-11-18T11:47:06Z</dcterms:created>
  <dcterms:modified xsi:type="dcterms:W3CDTF">2010-05-14T12:49:03Z</dcterms:modified>
  <cp:category/>
  <cp:version/>
  <cp:contentType/>
  <cp:contentStatus/>
</cp:coreProperties>
</file>