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zał 2" sheetId="1" r:id="rId1"/>
    <sheet name="zał 1" sheetId="2" r:id="rId2"/>
  </sheets>
  <definedNames>
    <definedName name="_xlnm.Print_Titles" localSheetId="0">'zał 2'!$8:$9</definedName>
  </definedNames>
  <calcPr fullCalcOnLoad="1"/>
</workbook>
</file>

<file path=xl/comments1.xml><?xml version="1.0" encoding="utf-8"?>
<comments xmlns="http://schemas.openxmlformats.org/spreadsheetml/2006/main">
  <authors>
    <author>Skarbnik</author>
  </authors>
  <commentList>
    <comment ref="E69" authorId="0">
      <text>
        <r>
          <rPr>
            <b/>
            <sz val="8"/>
            <rFont val="Tahoma"/>
            <family val="0"/>
          </rPr>
          <t>Skarbnik: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<sst xmlns="http://schemas.openxmlformats.org/spreadsheetml/2006/main" count="137" uniqueCount="104">
  <si>
    <t>L.p.</t>
  </si>
  <si>
    <t>Wyszczególnienie</t>
  </si>
  <si>
    <t xml:space="preserve">Dział </t>
  </si>
  <si>
    <t>Rozdział</t>
  </si>
  <si>
    <t>§</t>
  </si>
  <si>
    <t>Kwota</t>
  </si>
  <si>
    <t>Razen wydatki bieżące</t>
  </si>
  <si>
    <t>Projekt drogi wewnętrznej od ulicy Drzymały</t>
  </si>
  <si>
    <t>Razem wydatki majątkowe</t>
  </si>
  <si>
    <t>Ogółem</t>
  </si>
  <si>
    <t>Plan finansowy wydatków niewygasających</t>
  </si>
  <si>
    <t>Załącznik nr 2</t>
  </si>
  <si>
    <t>do Uchwały Rady Miejskiej</t>
  </si>
  <si>
    <t>Razem</t>
  </si>
  <si>
    <t>Termin realizacji</t>
  </si>
  <si>
    <t>Załącznik nr 1</t>
  </si>
  <si>
    <t>oraz ostateczne terminy realizacji</t>
  </si>
  <si>
    <t>z dnia 29 grudnia 2008 r.</t>
  </si>
  <si>
    <t xml:space="preserve">Wykaz wydatków, które nie wygasają z upływem roku budżetowego 2008 </t>
  </si>
  <si>
    <t xml:space="preserve">Projekt drogi w Jaźwinach </t>
  </si>
  <si>
    <t xml:space="preserve">Projekt drogi ul. Piwniczna </t>
  </si>
  <si>
    <t>31.07.2009 r.</t>
  </si>
  <si>
    <t>31.03.2009 r.</t>
  </si>
  <si>
    <t>30.06.2009 r.</t>
  </si>
  <si>
    <t>Poprawa dostępności komunikacyjnej lokalnego centrum aktywności gospodarczej w Trzebnicy poprzez budowę łącznika drogowego między ulicami Milicką i Prusicką</t>
  </si>
  <si>
    <t>Budowa drogi ulica Piwniczna</t>
  </si>
  <si>
    <t>30.06.2009r.</t>
  </si>
  <si>
    <t>Projekt ul. Leśna i Korczaka - deptak i droga</t>
  </si>
  <si>
    <t>30.11.2009 r.</t>
  </si>
  <si>
    <t>Projekt parkingu przed Urzędem Miejskim</t>
  </si>
  <si>
    <t>Projekt łącznika ulicy Milickiej z ulicą Prusicką</t>
  </si>
  <si>
    <t>Zakup 3 wiat przystankowych</t>
  </si>
  <si>
    <t>31.05.2009 r.</t>
  </si>
  <si>
    <t>Miejscowy plan zagospodarowania przestrzennego dla wsi Ligota</t>
  </si>
  <si>
    <t>28.02.2009 r.</t>
  </si>
  <si>
    <t>30.04.2009 r.</t>
  </si>
  <si>
    <t>Przygotowanie do wdrażania programu e-urząd - zakup serwera, komputerów, kserokopiarek, drukarek, oprogramowania</t>
  </si>
  <si>
    <t>31.08.2009 r.</t>
  </si>
  <si>
    <t>Projekt rozbudowy Przedszkola Nr 2</t>
  </si>
  <si>
    <t>Budowa hali sportowej przy SP 3</t>
  </si>
  <si>
    <t>Budowa oczyszczalni ścieków w Skarszynie</t>
  </si>
  <si>
    <t>30.09.2009 r.</t>
  </si>
  <si>
    <t xml:space="preserve">Wykonanie sieci wodociągowej w ul. Kwiatowej </t>
  </si>
  <si>
    <t>Zakup dmuchaw do oczyszczalni ścieków</t>
  </si>
  <si>
    <t>Rekultywacja składowiska  odpadów                                     w Jaszycach</t>
  </si>
  <si>
    <t>Fontanna w parku Pionierów Ziemi Trzebnickiej</t>
  </si>
  <si>
    <t>Rewitalizacja płyty rynku</t>
  </si>
  <si>
    <t>Budowa kompleksu basenowego przy                    ul Leśnej</t>
  </si>
  <si>
    <t>Projekt modernizacji stadionu sportowego w Trzebnicy zgodnie z wymogami EURO 2012</t>
  </si>
  <si>
    <t>Budowa boiska wielofunkcyjnego - ORLIK 2012</t>
  </si>
  <si>
    <t>Zabezpieczenie placu zabaw w Boleścinie</t>
  </si>
  <si>
    <t>Ogrodzenie placu zabaw w Brzykowie</t>
  </si>
  <si>
    <t>Film promocyjny nt. gminy Trzebnica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</si>
  <si>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</si>
  <si>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</si>
  <si>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</si>
  <si>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</si>
  <si>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</si>
  <si>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</si>
  <si>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</si>
  <si>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</si>
  <si>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</si>
  <si>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</si>
  <si>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</si>
  <si>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</si>
  <si>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</si>
  <si>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</si>
  <si>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</si>
  <si>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</si>
  <si>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</si>
  <si>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</si>
  <si>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</si>
  <si>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</si>
  <si>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</si>
  <si>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</si>
  <si>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</si>
  <si>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</si>
  <si>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</si>
  <si>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</si>
  <si>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</si>
  <si>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</si>
  <si>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Nr XIII/…../08</t>
  </si>
  <si>
    <t>29.</t>
  </si>
  <si>
    <t>Wykonanie projektu przyłącza dla boiska                                  w Ujeźdźcu Wielkim</t>
  </si>
  <si>
    <t>30.10.2009 r.</t>
  </si>
  <si>
    <t>31.08.2009</t>
  </si>
  <si>
    <t>Remonty świetlic opiekuńczo wychowawczych</t>
  </si>
  <si>
    <t>Remonty świetlic wiejskich</t>
  </si>
  <si>
    <t>30.</t>
  </si>
  <si>
    <t>Koncepcja Subregionaalnego Produktu Turystycznego Wzgórz Trzebnickich i Doliny Baryczy</t>
  </si>
  <si>
    <t>12.02.2009 r.</t>
  </si>
  <si>
    <t>Koncepcja Subregionalnego Produktu Turystycznego Wzgórz Trzebnickich i Doliny Baryczy</t>
  </si>
  <si>
    <t>Pozyskanie sieci wodociągowej i kanalizacyjnej na terenie gminy</t>
  </si>
  <si>
    <t>31.</t>
  </si>
  <si>
    <t>Projekt utworzenia pieszych i rowerowych szlaków turystycznych wraz z niezbędną infrastrukturą w Lesie Bukowym w Trzebnicy</t>
  </si>
  <si>
    <t>Zakup ładowarko spycharki na składowisko odpadów w Marcinowie</t>
  </si>
  <si>
    <t>Zakup ciągnika na składowisko odpadów              w Marcinowie</t>
  </si>
  <si>
    <t>32.</t>
  </si>
  <si>
    <t>33.</t>
  </si>
  <si>
    <t>34.</t>
  </si>
  <si>
    <t>Projekty boisk wielofunkcyjnych przy Szkołach podstawowych w Boleścinie, Ujeźdzcu Wielkim i Masłowie</t>
  </si>
  <si>
    <t>35.</t>
  </si>
  <si>
    <t>Przebudowa chodnika Ttrzebnica ul. Oleśnicka</t>
  </si>
  <si>
    <t>Nr XIII/238/08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</si>
</sst>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4" fontId="6" fillId="0" borderId="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4" fontId="6" fillId="0" borderId="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44" fontId="6" fillId="0" borderId="3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4" fontId="8" fillId="0" borderId="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4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 vertical="center" wrapText="1"/>
    </xf>
    <xf numFmtId="44" fontId="8" fillId="0" borderId="2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4" fontId="6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44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44" fontId="9" fillId="0" borderId="1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44" fontId="8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44" fontId="6" fillId="0" borderId="17" xfId="0" applyNumberFormat="1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4" fontId="6" fillId="0" borderId="12" xfId="0" applyNumberFormat="1" applyFont="1" applyBorder="1" applyAlignment="1">
      <alignment horizontal="right" vertical="center" wrapText="1"/>
    </xf>
    <xf numFmtId="44" fontId="6" fillId="0" borderId="3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6" fillId="0" borderId="17" xfId="0" applyFont="1" applyBorder="1" applyAlignment="1">
      <alignment vertical="center"/>
    </xf>
    <xf numFmtId="44" fontId="6" fillId="0" borderId="17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/>
    </xf>
    <xf numFmtId="164" fontId="6" fillId="0" borderId="17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164" fontId="9" fillId="0" borderId="16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44" fontId="6" fillId="0" borderId="19" xfId="0" applyNumberFormat="1" applyFont="1" applyBorder="1" applyAlignment="1">
      <alignment/>
    </xf>
    <xf numFmtId="0" fontId="6" fillId="0" borderId="18" xfId="0" applyFont="1" applyBorder="1" applyAlignment="1">
      <alignment wrapText="1"/>
    </xf>
    <xf numFmtId="44" fontId="8" fillId="0" borderId="2" xfId="0" applyNumberFormat="1" applyFont="1" applyBorder="1" applyAlignment="1">
      <alignment horizontal="right" vertical="center" wrapText="1"/>
    </xf>
    <xf numFmtId="44" fontId="6" fillId="0" borderId="22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4" fontId="6" fillId="0" borderId="18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44" fontId="6" fillId="0" borderId="18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horizontal="right"/>
    </xf>
    <xf numFmtId="44" fontId="8" fillId="0" borderId="27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42" fontId="6" fillId="0" borderId="2" xfId="0" applyNumberFormat="1" applyFont="1" applyFill="1" applyBorder="1" applyAlignment="1">
      <alignment horizontal="right" vertical="center"/>
    </xf>
    <xf numFmtId="44" fontId="6" fillId="0" borderId="12" xfId="0" applyNumberFormat="1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A78" sqref="A78:D78"/>
    </sheetView>
  </sheetViews>
  <sheetFormatPr defaultColWidth="9.140625" defaultRowHeight="12.75"/>
  <cols>
    <col min="1" max="1" width="4.00390625" style="4" customWidth="1"/>
    <col min="2" max="2" width="5.8515625" style="5" customWidth="1"/>
    <col min="3" max="3" width="9.7109375" style="5" customWidth="1"/>
    <col min="4" max="4" width="6.421875" style="5" customWidth="1"/>
    <col min="5" max="5" width="31.140625" style="4" customWidth="1"/>
    <col min="6" max="6" width="15.28125" style="4" customWidth="1"/>
    <col min="7" max="16384" width="9.140625" style="4" customWidth="1"/>
  </cols>
  <sheetData>
    <row r="1" ht="13.5">
      <c r="F1" s="6" t="s">
        <v>11</v>
      </c>
    </row>
    <row r="2" ht="13.5">
      <c r="F2" s="6" t="s">
        <v>12</v>
      </c>
    </row>
    <row r="3" ht="13.5">
      <c r="F3" s="6" t="s">
        <v>81</v>
      </c>
    </row>
    <row r="4" ht="13.5">
      <c r="F4" s="6" t="s">
        <v>17</v>
      </c>
    </row>
    <row r="5" ht="12.75"/>
    <row r="6" spans="2:4" ht="15.75">
      <c r="B6" s="8"/>
      <c r="D6" s="103" t="s">
        <v>10</v>
      </c>
    </row>
    <row r="7" ht="12.75"/>
    <row r="8" spans="1:6" ht="21" customHeight="1">
      <c r="A8" s="10" t="s">
        <v>0</v>
      </c>
      <c r="B8" s="10" t="s">
        <v>2</v>
      </c>
      <c r="C8" s="10" t="s">
        <v>3</v>
      </c>
      <c r="D8" s="10" t="s">
        <v>4</v>
      </c>
      <c r="E8" s="10" t="s">
        <v>1</v>
      </c>
      <c r="F8" s="10" t="s">
        <v>5</v>
      </c>
    </row>
    <row r="9" spans="1:6" ht="12.75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</row>
    <row r="10" spans="1:6" ht="12.75">
      <c r="A10" s="34"/>
      <c r="B10" s="35">
        <v>630</v>
      </c>
      <c r="C10" s="35"/>
      <c r="D10" s="34"/>
      <c r="E10" s="34"/>
      <c r="F10" s="36">
        <f>F11</f>
        <v>5066</v>
      </c>
    </row>
    <row r="11" spans="1:6" ht="12.75">
      <c r="A11" s="37"/>
      <c r="B11" s="38">
        <v>630</v>
      </c>
      <c r="C11" s="38">
        <v>63003</v>
      </c>
      <c r="D11" s="39"/>
      <c r="E11" s="37"/>
      <c r="F11" s="40">
        <f>SUM(F12:F12)</f>
        <v>5066</v>
      </c>
    </row>
    <row r="12" spans="1:6" ht="38.25" customHeight="1">
      <c r="A12" s="41">
        <v>1</v>
      </c>
      <c r="B12" s="42">
        <v>630</v>
      </c>
      <c r="C12" s="38">
        <v>63003</v>
      </c>
      <c r="D12" s="42">
        <v>4300</v>
      </c>
      <c r="E12" s="43" t="s">
        <v>91</v>
      </c>
      <c r="F12" s="44">
        <f>'zał 1'!F20</f>
        <v>5066</v>
      </c>
    </row>
    <row r="13" spans="1:6" ht="12.75">
      <c r="A13" s="34"/>
      <c r="B13" s="35">
        <v>710</v>
      </c>
      <c r="C13" s="35"/>
      <c r="D13" s="34"/>
      <c r="E13" s="34"/>
      <c r="F13" s="36">
        <f>F14</f>
        <v>5490</v>
      </c>
    </row>
    <row r="14" spans="1:6" ht="12.75">
      <c r="A14" s="37"/>
      <c r="B14" s="38">
        <v>710</v>
      </c>
      <c r="C14" s="38">
        <v>71004</v>
      </c>
      <c r="D14" s="39"/>
      <c r="E14" s="37"/>
      <c r="F14" s="40">
        <f>SUM(F15:F15)</f>
        <v>5490</v>
      </c>
    </row>
    <row r="15" spans="1:6" ht="25.5" customHeight="1">
      <c r="A15" s="41">
        <v>2</v>
      </c>
      <c r="B15" s="42">
        <v>710</v>
      </c>
      <c r="C15" s="38">
        <v>71004</v>
      </c>
      <c r="D15" s="42">
        <v>4300</v>
      </c>
      <c r="E15" s="43" t="s">
        <v>33</v>
      </c>
      <c r="F15" s="44">
        <v>5490</v>
      </c>
    </row>
    <row r="16" spans="1:6" ht="12.75">
      <c r="A16" s="47"/>
      <c r="B16" s="35">
        <v>750</v>
      </c>
      <c r="C16" s="35"/>
      <c r="D16" s="35"/>
      <c r="E16" s="48"/>
      <c r="F16" s="49">
        <f>F17</f>
        <v>4000</v>
      </c>
    </row>
    <row r="17" spans="1:6" ht="12.75">
      <c r="A17" s="37"/>
      <c r="B17" s="38">
        <v>750</v>
      </c>
      <c r="C17" s="38">
        <v>75075</v>
      </c>
      <c r="D17" s="38"/>
      <c r="E17" s="54"/>
      <c r="F17" s="51">
        <f>SUM(F18)</f>
        <v>4000</v>
      </c>
    </row>
    <row r="18" spans="1:6" ht="25.5">
      <c r="A18" s="52">
        <v>3</v>
      </c>
      <c r="B18" s="53">
        <v>750</v>
      </c>
      <c r="C18" s="53">
        <v>75075</v>
      </c>
      <c r="D18" s="53">
        <v>4300</v>
      </c>
      <c r="E18" s="46" t="s">
        <v>52</v>
      </c>
      <c r="F18" s="55">
        <v>4000</v>
      </c>
    </row>
    <row r="19" spans="1:6" ht="12.75">
      <c r="A19" s="47"/>
      <c r="B19" s="35">
        <v>851</v>
      </c>
      <c r="C19" s="35"/>
      <c r="D19" s="35"/>
      <c r="E19" s="48"/>
      <c r="F19" s="49">
        <f>F20</f>
        <v>50000</v>
      </c>
    </row>
    <row r="20" spans="1:6" ht="12.75">
      <c r="A20" s="37"/>
      <c r="B20" s="38">
        <v>851</v>
      </c>
      <c r="C20" s="38">
        <v>85154</v>
      </c>
      <c r="D20" s="38"/>
      <c r="E20" s="54"/>
      <c r="F20" s="51">
        <f>SUM(F21)</f>
        <v>50000</v>
      </c>
    </row>
    <row r="21" spans="1:6" ht="25.5">
      <c r="A21" s="52">
        <v>4</v>
      </c>
      <c r="B21" s="38">
        <v>851</v>
      </c>
      <c r="C21" s="38">
        <v>85154</v>
      </c>
      <c r="D21" s="53">
        <v>4270</v>
      </c>
      <c r="E21" s="46" t="str">
        <f>'zał 1'!B27</f>
        <v>Remonty świetlic opiekuńczo wychowawczych</v>
      </c>
      <c r="F21" s="55">
        <f>'zał 1'!F27</f>
        <v>50000</v>
      </c>
    </row>
    <row r="22" spans="1:6" ht="12.75">
      <c r="A22" s="12"/>
      <c r="B22" s="35">
        <v>921</v>
      </c>
      <c r="C22" s="13"/>
      <c r="D22" s="13"/>
      <c r="E22" s="2"/>
      <c r="F22" s="49">
        <f>F23</f>
        <v>25000</v>
      </c>
    </row>
    <row r="23" spans="1:6" ht="12.75">
      <c r="A23" s="52"/>
      <c r="B23" s="31">
        <v>921</v>
      </c>
      <c r="C23" s="31">
        <v>92109</v>
      </c>
      <c r="D23" s="56"/>
      <c r="E23" s="54"/>
      <c r="F23" s="51">
        <f>SUM(F24)</f>
        <v>25000</v>
      </c>
    </row>
    <row r="24" spans="1:6" ht="25.5" customHeight="1">
      <c r="A24" s="69">
        <v>5</v>
      </c>
      <c r="B24" s="120">
        <v>921</v>
      </c>
      <c r="C24" s="120">
        <v>92109</v>
      </c>
      <c r="D24" s="120">
        <v>4300</v>
      </c>
      <c r="E24" s="110" t="str">
        <f>'zał 1'!B36</f>
        <v>Remonty świetlic wiejskich</v>
      </c>
      <c r="F24" s="121">
        <f>'zał 1'!F36</f>
        <v>25000</v>
      </c>
    </row>
    <row r="25" spans="1:6" ht="12.75">
      <c r="A25" s="12"/>
      <c r="B25" s="35">
        <v>926</v>
      </c>
      <c r="C25" s="13"/>
      <c r="D25" s="13"/>
      <c r="E25" s="2"/>
      <c r="F25" s="49">
        <f>F26</f>
        <v>2000</v>
      </c>
    </row>
    <row r="26" spans="1:6" ht="12.75">
      <c r="A26" s="52"/>
      <c r="B26" s="31">
        <v>926</v>
      </c>
      <c r="C26" s="31">
        <v>92605</v>
      </c>
      <c r="D26" s="56"/>
      <c r="E26" s="54"/>
      <c r="F26" s="51">
        <f>SUM(F27)</f>
        <v>2000</v>
      </c>
    </row>
    <row r="27" spans="1:6" ht="25.5" customHeight="1" thickBot="1">
      <c r="A27" s="92">
        <v>6</v>
      </c>
      <c r="B27" s="104">
        <v>926</v>
      </c>
      <c r="C27" s="104">
        <v>92605</v>
      </c>
      <c r="D27" s="104">
        <v>4300</v>
      </c>
      <c r="E27" s="93" t="str">
        <f>'zał 1'!B42</f>
        <v>Wykonanie projektu przyłącza dla boiska                                  w Ujeźdźcu Wielkim</v>
      </c>
      <c r="F27" s="105">
        <f>'zał 1'!F42</f>
        <v>2000</v>
      </c>
    </row>
    <row r="28" spans="1:6" ht="25.5" customHeight="1" thickBot="1">
      <c r="A28" s="130" t="s">
        <v>6</v>
      </c>
      <c r="B28" s="131"/>
      <c r="C28" s="131"/>
      <c r="D28" s="131"/>
      <c r="E28" s="58"/>
      <c r="F28" s="59">
        <f>F25++F22+F19+F16+F13+F10</f>
        <v>91556</v>
      </c>
    </row>
    <row r="29" spans="1:6" s="64" customFormat="1" ht="12.75">
      <c r="A29" s="60"/>
      <c r="B29" s="61">
        <v>600</v>
      </c>
      <c r="C29" s="61"/>
      <c r="D29" s="61"/>
      <c r="E29" s="62"/>
      <c r="F29" s="63">
        <f>F32+F42+F30</f>
        <v>3251431.28</v>
      </c>
    </row>
    <row r="30" spans="1:6" s="64" customFormat="1" ht="12.75">
      <c r="A30" s="78"/>
      <c r="B30" s="65">
        <v>600</v>
      </c>
      <c r="C30" s="65">
        <v>60014</v>
      </c>
      <c r="D30" s="65"/>
      <c r="E30" s="66"/>
      <c r="F30" s="67">
        <f>SUM(F31)</f>
        <v>131453</v>
      </c>
    </row>
    <row r="31" spans="1:6" s="64" customFormat="1" ht="24.75" customHeight="1">
      <c r="A31" s="70">
        <v>7</v>
      </c>
      <c r="B31" s="45">
        <v>600</v>
      </c>
      <c r="C31" s="45">
        <v>60014</v>
      </c>
      <c r="D31" s="45">
        <v>6300</v>
      </c>
      <c r="E31" s="46" t="str">
        <f>'zał 1'!B10</f>
        <v>Przebudowa chodnika Ttrzebnica ul. Oleśnicka</v>
      </c>
      <c r="F31" s="129">
        <f>'zał 1'!F10</f>
        <v>131453</v>
      </c>
    </row>
    <row r="32" spans="1:6" ht="12.75">
      <c r="A32" s="41"/>
      <c r="B32" s="65">
        <v>600</v>
      </c>
      <c r="C32" s="65">
        <v>60016</v>
      </c>
      <c r="D32" s="65"/>
      <c r="E32" s="66"/>
      <c r="F32" s="67">
        <f>SUM(F33:F40)</f>
        <v>3095578.28</v>
      </c>
    </row>
    <row r="33" spans="1:6" ht="12.75">
      <c r="A33" s="41">
        <v>8</v>
      </c>
      <c r="B33" s="42">
        <v>600</v>
      </c>
      <c r="C33" s="42">
        <v>60016</v>
      </c>
      <c r="D33" s="42">
        <v>6050</v>
      </c>
      <c r="E33" s="43" t="str">
        <f>'zał 1'!B11</f>
        <v>Projekt drogi w Jaźwinach </v>
      </c>
      <c r="F33" s="44">
        <f>'zał 1'!F11</f>
        <v>15250</v>
      </c>
    </row>
    <row r="34" spans="1:6" ht="12.75">
      <c r="A34" s="68">
        <v>9</v>
      </c>
      <c r="B34" s="42">
        <v>600</v>
      </c>
      <c r="C34" s="42">
        <v>60016</v>
      </c>
      <c r="D34" s="42">
        <v>6050</v>
      </c>
      <c r="E34" s="43" t="str">
        <f>'zał 1'!B12</f>
        <v>Projekt drogi ul. Piwniczna </v>
      </c>
      <c r="F34" s="44">
        <f>'zał 1'!F12</f>
        <v>24400</v>
      </c>
    </row>
    <row r="35" spans="1:6" ht="25.5" customHeight="1">
      <c r="A35" s="41">
        <v>10</v>
      </c>
      <c r="B35" s="42">
        <v>600</v>
      </c>
      <c r="C35" s="42">
        <v>60016</v>
      </c>
      <c r="D35" s="42">
        <v>6050</v>
      </c>
      <c r="E35" s="43" t="str">
        <f>'zał 1'!B13</f>
        <v>Projekt łącznika ulicy Milickiej z ulicą Prusicką</v>
      </c>
      <c r="F35" s="44">
        <f>'zał 1'!F13</f>
        <v>148206</v>
      </c>
    </row>
    <row r="36" spans="1:6" ht="50.25" customHeight="1">
      <c r="A36" s="68">
        <v>11</v>
      </c>
      <c r="B36" s="42">
        <v>600</v>
      </c>
      <c r="C36" s="42">
        <v>60016</v>
      </c>
      <c r="D36" s="42">
        <v>6050</v>
      </c>
      <c r="E36" s="43" t="str">
        <f>'zał 1'!B14</f>
        <v>Poprawa dostępności komunikacyjnej lokalnego centrum aktywności gospodarczej w Trzebnicy poprzez budowę łącznika drogowego między ulicami Milicką i Prusicką</v>
      </c>
      <c r="F36" s="44">
        <f>'zał 1'!F14</f>
        <v>2313262</v>
      </c>
    </row>
    <row r="37" spans="1:6" ht="12.75" customHeight="1">
      <c r="A37" s="41">
        <v>12</v>
      </c>
      <c r="B37" s="42">
        <v>600</v>
      </c>
      <c r="C37" s="42">
        <v>60016</v>
      </c>
      <c r="D37" s="42">
        <v>6050</v>
      </c>
      <c r="E37" s="43" t="str">
        <f>'zał 1'!B15</f>
        <v>Budowa drogi ulica Piwniczna</v>
      </c>
      <c r="F37" s="44">
        <f>'zał 1'!F15</f>
        <v>499816.88</v>
      </c>
    </row>
    <row r="38" spans="1:6" ht="25.5">
      <c r="A38" s="68">
        <v>13</v>
      </c>
      <c r="B38" s="42">
        <v>600</v>
      </c>
      <c r="C38" s="42">
        <v>60016</v>
      </c>
      <c r="D38" s="42">
        <v>6050</v>
      </c>
      <c r="E38" s="43" t="str">
        <f>'zał 1'!B16</f>
        <v>Projekt ul. Leśna i Korczaka - deptak i droga</v>
      </c>
      <c r="F38" s="44">
        <f>'zał 1'!F16</f>
        <v>60000</v>
      </c>
    </row>
    <row r="39" spans="1:6" ht="25.5">
      <c r="A39" s="41">
        <v>14</v>
      </c>
      <c r="B39" s="42">
        <v>600</v>
      </c>
      <c r="C39" s="42">
        <v>60016</v>
      </c>
      <c r="D39" s="42">
        <v>6050</v>
      </c>
      <c r="E39" s="43" t="str">
        <f>'zał 1'!B17</f>
        <v>Projekt parkingu przed Urzędem Miejskim</v>
      </c>
      <c r="F39" s="44">
        <f>'zał 1'!F17</f>
        <v>17000</v>
      </c>
    </row>
    <row r="40" spans="1:6" ht="12.75">
      <c r="A40" s="68">
        <v>15</v>
      </c>
      <c r="B40" s="42">
        <v>600</v>
      </c>
      <c r="C40" s="42">
        <v>60016</v>
      </c>
      <c r="D40" s="42">
        <v>6050</v>
      </c>
      <c r="E40" s="43" t="str">
        <f>'zał 1'!B18</f>
        <v>Zakup 3 wiat przystankowych</v>
      </c>
      <c r="F40" s="44">
        <f>'zał 1'!F18</f>
        <v>17643.4</v>
      </c>
    </row>
    <row r="41" spans="1:6" ht="12.75">
      <c r="A41" s="57"/>
      <c r="B41" s="31">
        <v>600</v>
      </c>
      <c r="C41" s="31">
        <v>60017</v>
      </c>
      <c r="D41" s="31"/>
      <c r="E41" s="3"/>
      <c r="F41" s="72">
        <v>24400</v>
      </c>
    </row>
    <row r="42" spans="1:6" ht="25.5">
      <c r="A42" s="70">
        <v>16</v>
      </c>
      <c r="B42" s="45">
        <v>600</v>
      </c>
      <c r="C42" s="45">
        <v>60017</v>
      </c>
      <c r="D42" s="45">
        <v>6050</v>
      </c>
      <c r="E42" s="46" t="s">
        <v>7</v>
      </c>
      <c r="F42" s="71">
        <v>24400</v>
      </c>
    </row>
    <row r="43" spans="1:6" ht="12.75">
      <c r="A43" s="12"/>
      <c r="B43" s="73">
        <v>630</v>
      </c>
      <c r="C43" s="73"/>
      <c r="D43" s="73"/>
      <c r="E43" s="74"/>
      <c r="F43" s="123">
        <f>F44</f>
        <v>17000</v>
      </c>
    </row>
    <row r="44" spans="1:6" ht="12.75">
      <c r="A44" s="75"/>
      <c r="B44" s="39">
        <v>630</v>
      </c>
      <c r="C44" s="39">
        <v>63003</v>
      </c>
      <c r="D44" s="76"/>
      <c r="E44" s="77"/>
      <c r="F44" s="79">
        <f>SUM(F45)</f>
        <v>17000</v>
      </c>
    </row>
    <row r="45" spans="1:6" ht="38.25" customHeight="1">
      <c r="A45" s="69">
        <v>17</v>
      </c>
      <c r="B45" s="120">
        <v>630</v>
      </c>
      <c r="C45" s="120">
        <v>63003</v>
      </c>
      <c r="D45" s="120">
        <v>6050</v>
      </c>
      <c r="E45" s="106" t="str">
        <f>'zał 1'!B21</f>
        <v>Projekt utworzenia pieszych i rowerowych szlaków turystycznych wraz z niezbędną infrastrukturą w Lesie Bukowym w Trzebnicy</v>
      </c>
      <c r="F45" s="108">
        <f>'zał 1'!F21</f>
        <v>17000</v>
      </c>
    </row>
    <row r="46" spans="1:6" ht="12.75">
      <c r="A46" s="12"/>
      <c r="B46" s="73">
        <v>750</v>
      </c>
      <c r="C46" s="73"/>
      <c r="D46" s="73"/>
      <c r="E46" s="74"/>
      <c r="F46" s="107">
        <f>F47</f>
        <v>48790.27</v>
      </c>
    </row>
    <row r="47" spans="1:6" ht="12.75">
      <c r="A47" s="75"/>
      <c r="B47" s="39">
        <v>750</v>
      </c>
      <c r="C47" s="39">
        <v>75023</v>
      </c>
      <c r="D47" s="76"/>
      <c r="E47" s="77"/>
      <c r="F47" s="79">
        <f>SUM(F48)</f>
        <v>48790.27</v>
      </c>
    </row>
    <row r="48" spans="1:6" ht="38.25" customHeight="1">
      <c r="A48" s="69">
        <v>18</v>
      </c>
      <c r="B48" s="120">
        <v>750</v>
      </c>
      <c r="C48" s="120">
        <v>75023</v>
      </c>
      <c r="D48" s="120">
        <v>6050</v>
      </c>
      <c r="E48" s="106" t="str">
        <f>'zał 1'!B23</f>
        <v>Przygotowanie do wdrażania programu e-urząd - zakup serwera, komputerów, kserokopiarek, drukarek, oprogramowania</v>
      </c>
      <c r="F48" s="108">
        <f>'zał 1'!F23</f>
        <v>48790.27</v>
      </c>
    </row>
    <row r="49" spans="1:6" ht="12.75">
      <c r="A49" s="12"/>
      <c r="B49" s="35">
        <v>801</v>
      </c>
      <c r="C49" s="35"/>
      <c r="D49" s="35"/>
      <c r="E49" s="48"/>
      <c r="F49" s="107">
        <f>F50+F52</f>
        <v>80373.38</v>
      </c>
    </row>
    <row r="50" spans="1:6" ht="12.75">
      <c r="A50" s="78"/>
      <c r="B50" s="65">
        <v>801</v>
      </c>
      <c r="C50" s="65">
        <v>80101</v>
      </c>
      <c r="D50" s="65"/>
      <c r="E50" s="66"/>
      <c r="F50" s="79">
        <f>SUM(F51)</f>
        <v>19885.78</v>
      </c>
    </row>
    <row r="51" spans="1:6" ht="25.5">
      <c r="A51" s="70">
        <v>19</v>
      </c>
      <c r="B51" s="45">
        <v>801</v>
      </c>
      <c r="C51" s="45">
        <v>80101</v>
      </c>
      <c r="D51" s="45">
        <v>6050</v>
      </c>
      <c r="E51" s="46" t="str">
        <f>'zał 1'!B25</f>
        <v>Budowa hali sportowej przy SP 3</v>
      </c>
      <c r="F51" s="71">
        <f>'zał 1'!F25</f>
        <v>19885.78</v>
      </c>
    </row>
    <row r="52" spans="1:6" ht="12.75">
      <c r="A52" s="78"/>
      <c r="B52" s="65">
        <v>801</v>
      </c>
      <c r="C52" s="31">
        <v>80104</v>
      </c>
      <c r="D52" s="65"/>
      <c r="E52" s="66"/>
      <c r="F52" s="79">
        <f>SUM(F53)</f>
        <v>60487.6</v>
      </c>
    </row>
    <row r="53" spans="1:6" ht="25.5">
      <c r="A53" s="70">
        <v>20</v>
      </c>
      <c r="B53" s="45">
        <v>801</v>
      </c>
      <c r="C53" s="45">
        <v>80104</v>
      </c>
      <c r="D53" s="45">
        <v>6050</v>
      </c>
      <c r="E53" s="46" t="str">
        <f>'zał 1'!B26</f>
        <v>Projekt rozbudowy Przedszkola Nr 2</v>
      </c>
      <c r="F53" s="71">
        <f>'zał 1'!F26</f>
        <v>60487.6</v>
      </c>
    </row>
    <row r="54" spans="1:6" ht="12.75">
      <c r="A54" s="12"/>
      <c r="B54" s="73">
        <v>900</v>
      </c>
      <c r="C54" s="73"/>
      <c r="D54" s="73"/>
      <c r="E54" s="48"/>
      <c r="F54" s="80">
        <f>F55+F60+F64</f>
        <v>1785524.74</v>
      </c>
    </row>
    <row r="55" spans="1:6" ht="12.75">
      <c r="A55" s="78"/>
      <c r="B55" s="81">
        <v>900</v>
      </c>
      <c r="C55" s="81">
        <v>90001</v>
      </c>
      <c r="D55" s="81"/>
      <c r="E55" s="66"/>
      <c r="F55" s="82">
        <f>SUM(F56:F59)</f>
        <v>756616.97</v>
      </c>
    </row>
    <row r="56" spans="1:6" ht="12.75" customHeight="1">
      <c r="A56" s="41">
        <v>21</v>
      </c>
      <c r="B56" s="83">
        <v>900</v>
      </c>
      <c r="C56" s="83">
        <v>90001</v>
      </c>
      <c r="D56" s="83">
        <v>6050</v>
      </c>
      <c r="E56" s="43" t="str">
        <f>'zał 1'!B28</f>
        <v>Budowa oczyszczalni ścieków w Skarszynie</v>
      </c>
      <c r="F56" s="84">
        <f>'zał 1'!F28</f>
        <v>643033.39</v>
      </c>
    </row>
    <row r="57" spans="1:6" ht="25.5">
      <c r="A57" s="69">
        <v>22</v>
      </c>
      <c r="B57" s="83">
        <v>900</v>
      </c>
      <c r="C57" s="83">
        <v>90001</v>
      </c>
      <c r="D57" s="83">
        <v>6050</v>
      </c>
      <c r="E57" s="43" t="str">
        <f>'zał 1'!B29</f>
        <v>Wykonanie sieci wodociągowej w ul. Kwiatowej </v>
      </c>
      <c r="F57" s="84">
        <f>'zał 1'!F29</f>
        <v>40000</v>
      </c>
    </row>
    <row r="58" spans="1:6" ht="38.25">
      <c r="A58" s="41">
        <v>23</v>
      </c>
      <c r="B58" s="109">
        <v>900</v>
      </c>
      <c r="C58" s="109">
        <v>90001</v>
      </c>
      <c r="D58" s="109">
        <v>6050</v>
      </c>
      <c r="E58" s="43" t="str">
        <f>'zał 1'!B30</f>
        <v>Pozyskanie sieci wodociągowej i kanalizacyjnej na terenie gminy</v>
      </c>
      <c r="F58" s="84">
        <f>'zał 1'!F30</f>
        <v>5000</v>
      </c>
    </row>
    <row r="59" spans="1:6" ht="12.75" customHeight="1">
      <c r="A59" s="69">
        <v>24</v>
      </c>
      <c r="B59" s="109">
        <v>900</v>
      </c>
      <c r="C59" s="109">
        <v>90001</v>
      </c>
      <c r="D59" s="109">
        <v>6050</v>
      </c>
      <c r="E59" s="43" t="str">
        <f>'zał 1'!B30</f>
        <v>Pozyskanie sieci wodociągowej i kanalizacyjnej na terenie gminy</v>
      </c>
      <c r="F59" s="84">
        <f>'zał 1'!F31</f>
        <v>68583.58</v>
      </c>
    </row>
    <row r="60" spans="1:6" ht="12.75">
      <c r="A60" s="78"/>
      <c r="B60" s="89">
        <v>900</v>
      </c>
      <c r="C60" s="89">
        <v>90002</v>
      </c>
      <c r="D60" s="89"/>
      <c r="E60" s="66"/>
      <c r="F60" s="82">
        <f>SUM(F61:F63)</f>
        <v>1013907.77</v>
      </c>
    </row>
    <row r="61" spans="1:6" ht="25.5" customHeight="1">
      <c r="A61" s="41">
        <v>25</v>
      </c>
      <c r="B61" s="83">
        <v>900</v>
      </c>
      <c r="C61" s="83">
        <v>90002</v>
      </c>
      <c r="D61" s="83">
        <v>6060</v>
      </c>
      <c r="E61" s="43" t="str">
        <f>'zał 1'!B33</f>
        <v>Zakup ciągnika na składowisko odpadów              w Marcinowie</v>
      </c>
      <c r="F61" s="84">
        <f>'zał 1'!F33</f>
        <v>35043.45</v>
      </c>
    </row>
    <row r="62" spans="1:6" ht="25.5" customHeight="1">
      <c r="A62" s="41">
        <v>26</v>
      </c>
      <c r="B62" s="83">
        <v>900</v>
      </c>
      <c r="C62" s="83">
        <v>90002</v>
      </c>
      <c r="D62" s="83">
        <v>6060</v>
      </c>
      <c r="E62" s="43" t="str">
        <f>'zał 1'!B32</f>
        <v>Zakup ładowarko spycharki na składowisko odpadów w Marcinowie</v>
      </c>
      <c r="F62" s="84">
        <f>'zał 1'!F32</f>
        <v>180000</v>
      </c>
    </row>
    <row r="63" spans="1:6" ht="26.25" customHeight="1">
      <c r="A63" s="69">
        <v>27</v>
      </c>
      <c r="B63" s="109">
        <v>900</v>
      </c>
      <c r="C63" s="109">
        <v>90002</v>
      </c>
      <c r="D63" s="109">
        <v>6050</v>
      </c>
      <c r="E63" s="110" t="str">
        <f>'zał 1'!B34</f>
        <v>Rekultywacja składowiska  odpadów                                     w Jaszycach</v>
      </c>
      <c r="F63" s="111">
        <f>'zał 1'!F34</f>
        <v>798864.32</v>
      </c>
    </row>
    <row r="64" spans="1:6" ht="12.75">
      <c r="A64" s="78"/>
      <c r="B64" s="89">
        <v>900</v>
      </c>
      <c r="C64" s="26">
        <v>90004</v>
      </c>
      <c r="D64" s="89"/>
      <c r="E64" s="66"/>
      <c r="F64" s="82">
        <f>SUM(F65)</f>
        <v>15000</v>
      </c>
    </row>
    <row r="65" spans="1:6" ht="25.5">
      <c r="A65" s="70">
        <v>28</v>
      </c>
      <c r="B65" s="85">
        <v>900</v>
      </c>
      <c r="C65" s="85">
        <v>90004</v>
      </c>
      <c r="D65" s="85">
        <v>6050</v>
      </c>
      <c r="E65" s="46" t="str">
        <f>'zał 1'!B35</f>
        <v>Fontanna w parku Pionierów Ziemi Trzebnickiej</v>
      </c>
      <c r="F65" s="86">
        <f>'zał 1'!F35</f>
        <v>15000</v>
      </c>
    </row>
    <row r="66" spans="1:6" ht="12.75">
      <c r="A66" s="12"/>
      <c r="B66" s="87">
        <v>921</v>
      </c>
      <c r="C66" s="87"/>
      <c r="D66" s="87"/>
      <c r="E66" s="48"/>
      <c r="F66" s="88">
        <f>F67</f>
        <v>1000000</v>
      </c>
    </row>
    <row r="67" spans="1:6" ht="12.75">
      <c r="A67" s="78"/>
      <c r="B67" s="89">
        <v>921</v>
      </c>
      <c r="C67" s="89">
        <v>92120</v>
      </c>
      <c r="D67" s="89"/>
      <c r="E67" s="66"/>
      <c r="F67" s="90">
        <f>SUM(F68)</f>
        <v>1000000</v>
      </c>
    </row>
    <row r="68" spans="1:6" ht="12.75">
      <c r="A68" s="70">
        <v>29</v>
      </c>
      <c r="B68" s="85">
        <v>921</v>
      </c>
      <c r="C68" s="85">
        <v>92120</v>
      </c>
      <c r="D68" s="85">
        <v>6050</v>
      </c>
      <c r="E68" s="46" t="str">
        <f>'zał 1'!B37</f>
        <v>Rewitalizacja płyty rynku</v>
      </c>
      <c r="F68" s="91">
        <f>'zał 1'!F37</f>
        <v>1000000</v>
      </c>
    </row>
    <row r="69" spans="1:6" ht="12.75">
      <c r="A69" s="12"/>
      <c r="B69" s="87">
        <v>926</v>
      </c>
      <c r="C69" s="87"/>
      <c r="D69" s="87"/>
      <c r="E69" s="48"/>
      <c r="F69" s="88">
        <f>F70+F75</f>
        <v>2494058.36</v>
      </c>
    </row>
    <row r="70" spans="1:6" ht="12.75">
      <c r="A70" s="78"/>
      <c r="B70" s="89">
        <v>926</v>
      </c>
      <c r="C70" s="89">
        <v>92601</v>
      </c>
      <c r="D70" s="112"/>
      <c r="E70" s="66"/>
      <c r="F70" s="90">
        <f>SUM(F71:F74)</f>
        <v>2481201.36</v>
      </c>
    </row>
    <row r="71" spans="1:6" ht="25.5" customHeight="1">
      <c r="A71" s="41">
        <v>30</v>
      </c>
      <c r="B71" s="83">
        <v>926</v>
      </c>
      <c r="C71" s="83">
        <v>92601</v>
      </c>
      <c r="D71" s="113">
        <v>6050</v>
      </c>
      <c r="E71" s="50" t="str">
        <f>'zał 1'!B38</f>
        <v>Budowa kompleksu basenowego przy                    ul Leśnej</v>
      </c>
      <c r="F71" s="115">
        <f>'zał 1'!F38</f>
        <v>949411.7</v>
      </c>
    </row>
    <row r="72" spans="1:6" ht="42" customHeight="1">
      <c r="A72" s="41">
        <v>31</v>
      </c>
      <c r="B72" s="83">
        <v>926</v>
      </c>
      <c r="C72" s="83">
        <v>92601</v>
      </c>
      <c r="D72" s="113">
        <v>6050</v>
      </c>
      <c r="E72" s="43" t="str">
        <f>'zał 1'!B39</f>
        <v>Projekty boisk wielofunkcyjnych przy Szkołach podstawowych w Boleścinie, Ujeźdzcu Wielkim i Masłowie</v>
      </c>
      <c r="F72" s="114">
        <f>'zał 1'!F39</f>
        <v>25620</v>
      </c>
    </row>
    <row r="73" spans="1:6" ht="51">
      <c r="A73" s="41">
        <v>32</v>
      </c>
      <c r="B73" s="83">
        <v>926</v>
      </c>
      <c r="C73" s="83">
        <v>92601</v>
      </c>
      <c r="D73" s="83">
        <v>6050</v>
      </c>
      <c r="E73" s="43" t="str">
        <f>'zał 1'!B40</f>
        <v>Projekt modernizacji stadionu sportowego w Trzebnicy zgodnie z wymogami EURO 2012</v>
      </c>
      <c r="F73" s="114">
        <f>'zał 1'!F40</f>
        <v>200000</v>
      </c>
    </row>
    <row r="74" spans="1:6" ht="25.5">
      <c r="A74" s="41">
        <v>33</v>
      </c>
      <c r="B74" s="45">
        <v>926</v>
      </c>
      <c r="C74" s="45">
        <v>92601</v>
      </c>
      <c r="D74" s="118">
        <v>6050</v>
      </c>
      <c r="E74" s="46" t="str">
        <f>'zał 1'!B41</f>
        <v>Budowa boiska wielofunkcyjnego - ORLIK 2012</v>
      </c>
      <c r="F74" s="91">
        <f>'zał 1'!F41</f>
        <v>1306169.66</v>
      </c>
    </row>
    <row r="75" spans="1:6" ht="12.75">
      <c r="A75" s="41"/>
      <c r="B75" s="116">
        <v>926</v>
      </c>
      <c r="C75" s="116">
        <v>92605</v>
      </c>
      <c r="D75" s="56"/>
      <c r="E75" s="54"/>
      <c r="F75" s="55">
        <f>SUM(F76:F77)</f>
        <v>12857</v>
      </c>
    </row>
    <row r="76" spans="1:6" ht="12.75" customHeight="1">
      <c r="A76" s="41">
        <v>34</v>
      </c>
      <c r="B76" s="83">
        <v>926</v>
      </c>
      <c r="C76" s="83">
        <v>92605</v>
      </c>
      <c r="D76" s="83">
        <v>6050</v>
      </c>
      <c r="E76" s="54" t="str">
        <f>'zał 1'!B43</f>
        <v>Zabezpieczenie placu zabaw w Boleścinie</v>
      </c>
      <c r="F76" s="55">
        <f>'zał 1'!F43</f>
        <v>4000</v>
      </c>
    </row>
    <row r="77" spans="1:6" ht="12.75" customHeight="1" thickBot="1">
      <c r="A77" s="92">
        <v>35</v>
      </c>
      <c r="B77" s="83">
        <v>926</v>
      </c>
      <c r="C77" s="83">
        <v>92605</v>
      </c>
      <c r="D77" s="117">
        <v>6050</v>
      </c>
      <c r="E77" s="54" t="str">
        <f>'zał 1'!B44</f>
        <v>Ogrodzenie placu zabaw w Brzykowie</v>
      </c>
      <c r="F77" s="55">
        <f>'zał 1'!F44</f>
        <v>8857</v>
      </c>
    </row>
    <row r="78" spans="1:6" ht="17.25" thickBot="1">
      <c r="A78" s="132" t="s">
        <v>8</v>
      </c>
      <c r="B78" s="133"/>
      <c r="C78" s="133"/>
      <c r="D78" s="134"/>
      <c r="E78" s="58"/>
      <c r="F78" s="94">
        <f>F69+F66+F54+F49+F46+F43+F29</f>
        <v>8677178.03</v>
      </c>
    </row>
    <row r="79" spans="1:6" ht="17.25" thickBot="1">
      <c r="A79" s="95"/>
      <c r="B79" s="96"/>
      <c r="C79" s="96"/>
      <c r="D79" s="96"/>
      <c r="E79" s="97" t="s">
        <v>9</v>
      </c>
      <c r="F79" s="98">
        <f>F78+F28</f>
        <v>8768734.03</v>
      </c>
    </row>
    <row r="80" spans="2:6" ht="12.75">
      <c r="B80" s="99"/>
      <c r="C80" s="99"/>
      <c r="D80" s="99"/>
      <c r="E80" s="100"/>
      <c r="F80" s="101"/>
    </row>
    <row r="81" ht="12.75">
      <c r="F81" s="102"/>
    </row>
    <row r="82" ht="12.75">
      <c r="F82" s="102"/>
    </row>
    <row r="83" ht="12.75">
      <c r="F83" s="102"/>
    </row>
    <row r="84" ht="12.75">
      <c r="F84" s="102"/>
    </row>
    <row r="85" ht="12.75"/>
    <row r="86" ht="12.75"/>
    <row r="87" ht="12.75"/>
    <row r="88" ht="12.75"/>
  </sheetData>
  <mergeCells count="2">
    <mergeCell ref="A28:D28"/>
    <mergeCell ref="A78:D7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F4" sqref="F4"/>
    </sheetView>
  </sheetViews>
  <sheetFormatPr defaultColWidth="9.140625" defaultRowHeight="12.75"/>
  <cols>
    <col min="1" max="1" width="4.28125" style="4" customWidth="1"/>
    <col min="2" max="2" width="32.57421875" style="4" customWidth="1"/>
    <col min="3" max="3" width="6.28125" style="5" customWidth="1"/>
    <col min="4" max="5" width="9.140625" style="5" customWidth="1"/>
    <col min="6" max="6" width="14.7109375" style="4" customWidth="1"/>
    <col min="7" max="7" width="12.28125" style="4" customWidth="1"/>
    <col min="8" max="16384" width="9.140625" style="4" customWidth="1"/>
  </cols>
  <sheetData>
    <row r="1" ht="13.5">
      <c r="F1" s="6" t="s">
        <v>15</v>
      </c>
    </row>
    <row r="2" ht="13.5">
      <c r="F2" s="6" t="s">
        <v>12</v>
      </c>
    </row>
    <row r="3" ht="13.5">
      <c r="F3" s="6" t="s">
        <v>103</v>
      </c>
    </row>
    <row r="4" ht="13.5">
      <c r="F4" s="6" t="s">
        <v>17</v>
      </c>
    </row>
    <row r="5" ht="13.5">
      <c r="F5" s="6"/>
    </row>
    <row r="6" spans="1:6" ht="12.75">
      <c r="A6" s="7"/>
      <c r="B6" s="138" t="s">
        <v>18</v>
      </c>
      <c r="C6" s="138"/>
      <c r="D6" s="138"/>
      <c r="E6" s="138"/>
      <c r="F6" s="138"/>
    </row>
    <row r="7" spans="1:6" ht="12.75">
      <c r="A7" s="7"/>
      <c r="B7" s="138" t="s">
        <v>16</v>
      </c>
      <c r="C7" s="138"/>
      <c r="D7" s="138"/>
      <c r="E7" s="138"/>
      <c r="F7" s="138"/>
    </row>
    <row r="8" ht="12.75">
      <c r="B8" s="7"/>
    </row>
    <row r="9" spans="1:7" ht="23.25" customHeight="1">
      <c r="A9" s="9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1" t="s">
        <v>14</v>
      </c>
    </row>
    <row r="10" spans="1:7" s="125" customFormat="1" ht="12.75" customHeight="1">
      <c r="A10" s="126" t="s">
        <v>53</v>
      </c>
      <c r="B10" s="33" t="s">
        <v>102</v>
      </c>
      <c r="C10" s="33">
        <v>600</v>
      </c>
      <c r="D10" s="33">
        <v>60014</v>
      </c>
      <c r="E10" s="33">
        <v>6300</v>
      </c>
      <c r="F10" s="128">
        <v>131453</v>
      </c>
      <c r="G10" s="127" t="s">
        <v>22</v>
      </c>
    </row>
    <row r="11" spans="1:7" ht="12.75">
      <c r="A11" s="13" t="s">
        <v>54</v>
      </c>
      <c r="B11" s="2" t="s">
        <v>19</v>
      </c>
      <c r="C11" s="13">
        <v>600</v>
      </c>
      <c r="D11" s="13">
        <v>60016</v>
      </c>
      <c r="E11" s="13">
        <v>6050</v>
      </c>
      <c r="F11" s="122">
        <v>15250</v>
      </c>
      <c r="G11" s="14" t="s">
        <v>21</v>
      </c>
    </row>
    <row r="12" spans="1:7" ht="12.75">
      <c r="A12" s="13" t="s">
        <v>55</v>
      </c>
      <c r="B12" s="2" t="s">
        <v>20</v>
      </c>
      <c r="C12" s="13">
        <v>600</v>
      </c>
      <c r="D12" s="13">
        <v>60016</v>
      </c>
      <c r="E12" s="13">
        <v>6050</v>
      </c>
      <c r="F12" s="122">
        <v>24400</v>
      </c>
      <c r="G12" s="14" t="s">
        <v>22</v>
      </c>
    </row>
    <row r="13" spans="1:7" ht="12.75">
      <c r="A13" s="13" t="s">
        <v>56</v>
      </c>
      <c r="B13" s="2" t="s">
        <v>30</v>
      </c>
      <c r="C13" s="13">
        <v>600</v>
      </c>
      <c r="D13" s="13">
        <v>60016</v>
      </c>
      <c r="E13" s="13">
        <v>6050</v>
      </c>
      <c r="F13" s="15">
        <v>148206</v>
      </c>
      <c r="G13" s="13" t="s">
        <v>23</v>
      </c>
    </row>
    <row r="14" spans="1:7" ht="51">
      <c r="A14" s="13" t="s">
        <v>57</v>
      </c>
      <c r="B14" s="1" t="s">
        <v>24</v>
      </c>
      <c r="C14" s="13">
        <v>600</v>
      </c>
      <c r="D14" s="13">
        <v>60016</v>
      </c>
      <c r="E14" s="13">
        <v>6050</v>
      </c>
      <c r="F14" s="15">
        <v>2313262</v>
      </c>
      <c r="G14" s="13" t="s">
        <v>84</v>
      </c>
    </row>
    <row r="15" spans="1:7" ht="12.75">
      <c r="A15" s="13" t="s">
        <v>58</v>
      </c>
      <c r="B15" s="2" t="s">
        <v>25</v>
      </c>
      <c r="C15" s="13">
        <v>600</v>
      </c>
      <c r="D15" s="13">
        <v>60016</v>
      </c>
      <c r="E15" s="13">
        <v>6050</v>
      </c>
      <c r="F15" s="15">
        <v>499816.88</v>
      </c>
      <c r="G15" s="14" t="s">
        <v>26</v>
      </c>
    </row>
    <row r="16" spans="1:7" ht="12.75">
      <c r="A16" s="13" t="s">
        <v>59</v>
      </c>
      <c r="B16" s="2" t="s">
        <v>27</v>
      </c>
      <c r="C16" s="13">
        <v>600</v>
      </c>
      <c r="D16" s="13">
        <v>60016</v>
      </c>
      <c r="E16" s="13">
        <v>6050</v>
      </c>
      <c r="F16" s="15">
        <v>60000</v>
      </c>
      <c r="G16" s="13" t="s">
        <v>28</v>
      </c>
    </row>
    <row r="17" spans="1:7" ht="12.75">
      <c r="A17" s="13" t="s">
        <v>60</v>
      </c>
      <c r="B17" s="2" t="s">
        <v>29</v>
      </c>
      <c r="C17" s="13">
        <v>600</v>
      </c>
      <c r="D17" s="13">
        <v>60016</v>
      </c>
      <c r="E17" s="13">
        <v>6050</v>
      </c>
      <c r="F17" s="15">
        <v>17000</v>
      </c>
      <c r="G17" s="13" t="s">
        <v>85</v>
      </c>
    </row>
    <row r="18" spans="1:7" ht="12.75">
      <c r="A18" s="13" t="s">
        <v>61</v>
      </c>
      <c r="B18" s="2" t="s">
        <v>31</v>
      </c>
      <c r="C18" s="13">
        <v>600</v>
      </c>
      <c r="D18" s="13">
        <v>60016</v>
      </c>
      <c r="E18" s="13">
        <v>6060</v>
      </c>
      <c r="F18" s="15">
        <v>17643.4</v>
      </c>
      <c r="G18" s="13" t="s">
        <v>32</v>
      </c>
    </row>
    <row r="19" spans="1:7" ht="12.75">
      <c r="A19" s="13" t="s">
        <v>62</v>
      </c>
      <c r="B19" s="2" t="s">
        <v>7</v>
      </c>
      <c r="C19" s="13">
        <v>600</v>
      </c>
      <c r="D19" s="13">
        <v>60017</v>
      </c>
      <c r="E19" s="13">
        <v>6050</v>
      </c>
      <c r="F19" s="15">
        <v>24400</v>
      </c>
      <c r="G19" s="13" t="s">
        <v>35</v>
      </c>
    </row>
    <row r="20" spans="1:7" ht="38.25">
      <c r="A20" s="13" t="s">
        <v>63</v>
      </c>
      <c r="B20" s="2" t="s">
        <v>89</v>
      </c>
      <c r="C20" s="13">
        <v>630</v>
      </c>
      <c r="D20" s="13">
        <v>63003</v>
      </c>
      <c r="E20" s="16">
        <v>4300</v>
      </c>
      <c r="F20" s="15">
        <v>5066</v>
      </c>
      <c r="G20" s="18" t="s">
        <v>90</v>
      </c>
    </row>
    <row r="21" spans="1:7" ht="38.25">
      <c r="A21" s="13" t="s">
        <v>64</v>
      </c>
      <c r="B21" s="2" t="s">
        <v>94</v>
      </c>
      <c r="C21" s="13">
        <v>630</v>
      </c>
      <c r="D21" s="13">
        <v>63003</v>
      </c>
      <c r="E21" s="16">
        <v>6050</v>
      </c>
      <c r="F21" s="15">
        <v>17000</v>
      </c>
      <c r="G21" s="18" t="s">
        <v>41</v>
      </c>
    </row>
    <row r="22" spans="1:7" ht="25.5">
      <c r="A22" s="13" t="s">
        <v>65</v>
      </c>
      <c r="B22" s="2" t="s">
        <v>33</v>
      </c>
      <c r="C22" s="13">
        <v>710</v>
      </c>
      <c r="D22" s="13">
        <v>71004</v>
      </c>
      <c r="E22" s="16">
        <v>4300</v>
      </c>
      <c r="F22" s="17">
        <v>5490</v>
      </c>
      <c r="G22" s="18" t="s">
        <v>34</v>
      </c>
    </row>
    <row r="23" spans="1:7" ht="38.25">
      <c r="A23" s="13" t="s">
        <v>66</v>
      </c>
      <c r="B23" s="29" t="s">
        <v>36</v>
      </c>
      <c r="C23" s="13">
        <v>750</v>
      </c>
      <c r="D23" s="13">
        <v>75023</v>
      </c>
      <c r="E23" s="18">
        <v>6050</v>
      </c>
      <c r="F23" s="17">
        <f>49518-727.73</f>
        <v>48790.27</v>
      </c>
      <c r="G23" s="18" t="s">
        <v>37</v>
      </c>
    </row>
    <row r="24" spans="1:7" ht="12.75">
      <c r="A24" s="13" t="s">
        <v>67</v>
      </c>
      <c r="B24" s="2" t="s">
        <v>52</v>
      </c>
      <c r="C24" s="13">
        <v>750</v>
      </c>
      <c r="D24" s="13">
        <v>75075</v>
      </c>
      <c r="E24" s="18">
        <v>4300</v>
      </c>
      <c r="F24" s="17">
        <v>4000</v>
      </c>
      <c r="G24" s="18" t="s">
        <v>32</v>
      </c>
    </row>
    <row r="25" spans="1:7" ht="12.75">
      <c r="A25" s="13" t="s">
        <v>68</v>
      </c>
      <c r="B25" s="2" t="s">
        <v>39</v>
      </c>
      <c r="C25" s="19">
        <v>801</v>
      </c>
      <c r="D25" s="19">
        <v>80101</v>
      </c>
      <c r="E25" s="20">
        <v>6050</v>
      </c>
      <c r="F25" s="17">
        <v>19885.78</v>
      </c>
      <c r="G25" s="18" t="s">
        <v>35</v>
      </c>
    </row>
    <row r="26" spans="1:7" ht="12.75">
      <c r="A26" s="13" t="s">
        <v>69</v>
      </c>
      <c r="B26" s="2" t="s">
        <v>38</v>
      </c>
      <c r="C26" s="19">
        <v>801</v>
      </c>
      <c r="D26" s="19">
        <v>80104</v>
      </c>
      <c r="E26" s="20">
        <v>6050</v>
      </c>
      <c r="F26" s="15">
        <v>60487.6</v>
      </c>
      <c r="G26" s="21" t="s">
        <v>32</v>
      </c>
    </row>
    <row r="27" spans="1:7" ht="12.75">
      <c r="A27" s="13" t="s">
        <v>70</v>
      </c>
      <c r="B27" s="2" t="s">
        <v>86</v>
      </c>
      <c r="C27" s="19">
        <v>851</v>
      </c>
      <c r="D27" s="19">
        <v>85154</v>
      </c>
      <c r="E27" s="20">
        <v>4270</v>
      </c>
      <c r="F27" s="15">
        <v>50000</v>
      </c>
      <c r="G27" s="21" t="s">
        <v>41</v>
      </c>
    </row>
    <row r="28" spans="1:7" ht="12.75">
      <c r="A28" s="13" t="s">
        <v>71</v>
      </c>
      <c r="B28" s="2" t="s">
        <v>40</v>
      </c>
      <c r="C28" s="22">
        <v>900</v>
      </c>
      <c r="D28" s="22">
        <v>90001</v>
      </c>
      <c r="E28" s="23">
        <v>6050</v>
      </c>
      <c r="F28" s="24">
        <v>643033.39</v>
      </c>
      <c r="G28" s="21" t="s">
        <v>41</v>
      </c>
    </row>
    <row r="29" spans="1:7" ht="12.75" customHeight="1">
      <c r="A29" s="13" t="s">
        <v>72</v>
      </c>
      <c r="B29" s="30" t="s">
        <v>42</v>
      </c>
      <c r="C29" s="22">
        <v>900</v>
      </c>
      <c r="D29" s="22">
        <v>90001</v>
      </c>
      <c r="E29" s="23">
        <v>6050</v>
      </c>
      <c r="F29" s="24">
        <v>40000</v>
      </c>
      <c r="G29" s="21" t="s">
        <v>23</v>
      </c>
    </row>
    <row r="30" spans="1:7" ht="26.25" customHeight="1">
      <c r="A30" s="13" t="s">
        <v>73</v>
      </c>
      <c r="B30" s="124" t="s">
        <v>92</v>
      </c>
      <c r="C30" s="22">
        <v>900</v>
      </c>
      <c r="D30" s="22">
        <v>90001</v>
      </c>
      <c r="E30" s="23">
        <v>6060</v>
      </c>
      <c r="F30" s="24">
        <v>5000</v>
      </c>
      <c r="G30" s="18" t="s">
        <v>41</v>
      </c>
    </row>
    <row r="31" spans="1:7" ht="12.75" customHeight="1">
      <c r="A31" s="13" t="s">
        <v>74</v>
      </c>
      <c r="B31" s="2" t="s">
        <v>43</v>
      </c>
      <c r="C31" s="22">
        <v>900</v>
      </c>
      <c r="D31" s="22">
        <v>90001</v>
      </c>
      <c r="E31" s="23">
        <v>6060</v>
      </c>
      <c r="F31" s="24">
        <v>68583.58</v>
      </c>
      <c r="G31" s="21" t="s">
        <v>22</v>
      </c>
    </row>
    <row r="32" spans="1:7" ht="25.5" customHeight="1">
      <c r="A32" s="13" t="s">
        <v>75</v>
      </c>
      <c r="B32" s="3" t="s">
        <v>95</v>
      </c>
      <c r="C32" s="22">
        <v>900</v>
      </c>
      <c r="D32" s="22">
        <v>90002</v>
      </c>
      <c r="E32" s="23">
        <v>6060</v>
      </c>
      <c r="F32" s="24">
        <v>180000</v>
      </c>
      <c r="G32" s="18" t="s">
        <v>22</v>
      </c>
    </row>
    <row r="33" spans="1:7" ht="25.5" customHeight="1">
      <c r="A33" s="13" t="s">
        <v>76</v>
      </c>
      <c r="B33" s="3" t="s">
        <v>96</v>
      </c>
      <c r="C33" s="22">
        <v>900</v>
      </c>
      <c r="D33" s="22">
        <v>90002</v>
      </c>
      <c r="E33" s="23">
        <v>6060</v>
      </c>
      <c r="F33" s="24">
        <v>35043.45</v>
      </c>
      <c r="G33" s="18" t="s">
        <v>22</v>
      </c>
    </row>
    <row r="34" spans="1:7" ht="25.5">
      <c r="A34" s="13" t="s">
        <v>77</v>
      </c>
      <c r="B34" s="3" t="s">
        <v>44</v>
      </c>
      <c r="C34" s="13">
        <v>900</v>
      </c>
      <c r="D34" s="13">
        <v>90002</v>
      </c>
      <c r="E34" s="16">
        <v>6050</v>
      </c>
      <c r="F34" s="17">
        <v>798864.32</v>
      </c>
      <c r="G34" s="18" t="s">
        <v>41</v>
      </c>
    </row>
    <row r="35" spans="1:7" ht="25.5">
      <c r="A35" s="13" t="s">
        <v>78</v>
      </c>
      <c r="B35" s="2" t="s">
        <v>45</v>
      </c>
      <c r="C35" s="13">
        <v>900</v>
      </c>
      <c r="D35" s="13">
        <v>90004</v>
      </c>
      <c r="E35" s="16">
        <v>6050</v>
      </c>
      <c r="F35" s="17">
        <v>15000</v>
      </c>
      <c r="G35" s="18" t="s">
        <v>35</v>
      </c>
    </row>
    <row r="36" spans="1:7" ht="12.75">
      <c r="A36" s="13" t="s">
        <v>79</v>
      </c>
      <c r="B36" s="119" t="s">
        <v>87</v>
      </c>
      <c r="C36" s="22">
        <v>921</v>
      </c>
      <c r="D36" s="22">
        <v>92120</v>
      </c>
      <c r="E36" s="23">
        <v>6050</v>
      </c>
      <c r="F36" s="25">
        <v>25000</v>
      </c>
      <c r="G36" s="21" t="s">
        <v>35</v>
      </c>
    </row>
    <row r="37" spans="1:7" ht="12.75">
      <c r="A37" s="13" t="s">
        <v>80</v>
      </c>
      <c r="B37" s="2" t="s">
        <v>46</v>
      </c>
      <c r="C37" s="22">
        <v>921</v>
      </c>
      <c r="D37" s="22">
        <v>92120</v>
      </c>
      <c r="E37" s="23">
        <v>6050</v>
      </c>
      <c r="F37" s="25">
        <v>1000000</v>
      </c>
      <c r="G37" s="21" t="s">
        <v>23</v>
      </c>
    </row>
    <row r="38" spans="1:7" ht="25.5">
      <c r="A38" s="13" t="s">
        <v>82</v>
      </c>
      <c r="B38" s="29" t="s">
        <v>47</v>
      </c>
      <c r="C38" s="13">
        <v>926</v>
      </c>
      <c r="D38" s="13">
        <v>92601</v>
      </c>
      <c r="E38" s="16">
        <v>6050</v>
      </c>
      <c r="F38" s="17">
        <v>949411.7</v>
      </c>
      <c r="G38" s="18" t="s">
        <v>21</v>
      </c>
    </row>
    <row r="39" spans="1:7" ht="38.25">
      <c r="A39" s="13" t="s">
        <v>88</v>
      </c>
      <c r="B39" s="2" t="s">
        <v>100</v>
      </c>
      <c r="C39" s="13">
        <v>926</v>
      </c>
      <c r="D39" s="13">
        <v>92601</v>
      </c>
      <c r="E39" s="16">
        <v>6050</v>
      </c>
      <c r="F39" s="17">
        <v>25620</v>
      </c>
      <c r="G39" s="18" t="s">
        <v>22</v>
      </c>
    </row>
    <row r="40" spans="1:7" ht="25.5">
      <c r="A40" s="13" t="s">
        <v>93</v>
      </c>
      <c r="B40" s="29" t="s">
        <v>48</v>
      </c>
      <c r="C40" s="13">
        <v>926</v>
      </c>
      <c r="D40" s="13">
        <v>92601</v>
      </c>
      <c r="E40" s="16">
        <v>6050</v>
      </c>
      <c r="F40" s="32">
        <v>200000</v>
      </c>
      <c r="G40" s="18" t="s">
        <v>21</v>
      </c>
    </row>
    <row r="41" spans="1:7" ht="25.5">
      <c r="A41" s="13" t="s">
        <v>97</v>
      </c>
      <c r="B41" s="2" t="s">
        <v>49</v>
      </c>
      <c r="C41" s="13">
        <v>926</v>
      </c>
      <c r="D41" s="13">
        <v>92601</v>
      </c>
      <c r="E41" s="16">
        <v>6050</v>
      </c>
      <c r="F41" s="32">
        <v>1306169.66</v>
      </c>
      <c r="G41" s="18" t="s">
        <v>35</v>
      </c>
    </row>
    <row r="42" spans="1:7" ht="25.5">
      <c r="A42" s="13" t="s">
        <v>98</v>
      </c>
      <c r="B42" s="2" t="s">
        <v>83</v>
      </c>
      <c r="C42" s="13">
        <v>926</v>
      </c>
      <c r="D42" s="13">
        <v>92605</v>
      </c>
      <c r="E42" s="16">
        <v>4300</v>
      </c>
      <c r="F42" s="32">
        <v>2000</v>
      </c>
      <c r="G42" s="18" t="s">
        <v>32</v>
      </c>
    </row>
    <row r="43" spans="1:7" ht="12.75">
      <c r="A43" s="13" t="s">
        <v>99</v>
      </c>
      <c r="B43" s="2" t="s">
        <v>50</v>
      </c>
      <c r="C43" s="13">
        <v>926</v>
      </c>
      <c r="D43" s="13">
        <v>92605</v>
      </c>
      <c r="E43" s="16">
        <v>6050</v>
      </c>
      <c r="F43" s="32">
        <v>4000</v>
      </c>
      <c r="G43" s="18" t="s">
        <v>22</v>
      </c>
    </row>
    <row r="44" spans="1:7" ht="13.5" thickBot="1">
      <c r="A44" s="13" t="s">
        <v>101</v>
      </c>
      <c r="B44" s="2" t="s">
        <v>51</v>
      </c>
      <c r="C44" s="13">
        <v>926</v>
      </c>
      <c r="D44" s="13">
        <v>92605</v>
      </c>
      <c r="E44" s="16">
        <v>6050</v>
      </c>
      <c r="F44" s="32">
        <v>8857</v>
      </c>
      <c r="G44" s="18" t="s">
        <v>22</v>
      </c>
    </row>
    <row r="45" spans="3:6" ht="13.5" thickBot="1">
      <c r="C45" s="135" t="s">
        <v>13</v>
      </c>
      <c r="D45" s="136"/>
      <c r="E45" s="137"/>
      <c r="F45" s="27">
        <f>SUM(F10:F44)</f>
        <v>8768734.03</v>
      </c>
    </row>
    <row r="46" ht="12.75">
      <c r="F46" s="28"/>
    </row>
    <row r="47" ht="12.75">
      <c r="F47" s="28"/>
    </row>
  </sheetData>
  <mergeCells count="3">
    <mergeCell ref="C45:E45"/>
    <mergeCell ref="B6:F6"/>
    <mergeCell ref="B7:F7"/>
  </mergeCells>
  <printOptions/>
  <pageMargins left="0.75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UM Trzebnica</cp:lastModifiedBy>
  <cp:lastPrinted>2008-12-29T09:40:02Z</cp:lastPrinted>
  <dcterms:created xsi:type="dcterms:W3CDTF">2007-12-17T08:05:10Z</dcterms:created>
  <dcterms:modified xsi:type="dcterms:W3CDTF">2009-01-02T10:31:05Z</dcterms:modified>
  <cp:category/>
  <cp:version/>
  <cp:contentType/>
  <cp:contentStatus/>
</cp:coreProperties>
</file>